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MARK FOY RESULTS" sheetId="1" r:id="rId1"/>
    <sheet name="Jan" sheetId="14" r:id="rId2"/>
    <sheet name="Feb" sheetId="5" r:id="rId3"/>
    <sheet name="Mar" sheetId="6" r:id="rId4"/>
    <sheet name="OVERALL" sheetId="15" r:id="rId5"/>
    <sheet name="Scratch" sheetId="17" r:id="rId6"/>
    <sheet name="..." sheetId="11" r:id="rId7"/>
    <sheet name="mstr" sheetId="4" r:id="rId8"/>
    <sheet name="... .." sheetId="18" r:id="rId9"/>
    <sheet name="&gt;&gt;&gt;" sheetId="7" r:id="rId10"/>
    <sheet name=". . . mark foy start times" sheetId="3" r:id="rId11"/>
  </sheets>
  <definedNames>
    <definedName name="DNC" comment="Highest number of boats PLUS 1">'MARK FOY RESULTS'!$AN$1</definedName>
    <definedName name="_xlnm.Print_Area" localSheetId="0">'MARK FOY RESULTS'!$A$1:$T$80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C48" i="3"/>
  <c r="AC36" i="17"/>
  <c r="AC33" i="17"/>
  <c r="AC25" i="17"/>
  <c r="AC16" i="17"/>
  <c r="AC34" i="17"/>
  <c r="AC22" i="17"/>
  <c r="AC21" i="17"/>
  <c r="AC19" i="17"/>
  <c r="AC15" i="17"/>
  <c r="AC13" i="17"/>
  <c r="AC11" i="17"/>
  <c r="U58" i="1"/>
  <c r="S58" i="1"/>
  <c r="Q58" i="1"/>
  <c r="U53" i="1"/>
  <c r="S53" i="1"/>
  <c r="Q53" i="1"/>
  <c r="U52" i="1"/>
  <c r="S52" i="1"/>
  <c r="Q52" i="1"/>
  <c r="Z62" i="6"/>
  <c r="X62" i="6"/>
  <c r="V62" i="6"/>
  <c r="Z57" i="6"/>
  <c r="X57" i="6"/>
  <c r="V57" i="6"/>
  <c r="Z56" i="6"/>
  <c r="X56" i="6"/>
  <c r="V56" i="6"/>
  <c r="N65" i="6"/>
  <c r="L65" i="6"/>
  <c r="J65" i="6"/>
  <c r="N63" i="6"/>
  <c r="L63" i="6"/>
  <c r="J63" i="6"/>
  <c r="N54" i="6"/>
  <c r="L54" i="6"/>
  <c r="J54" i="6"/>
  <c r="BN56" i="4"/>
  <c r="BL56" i="4"/>
  <c r="BJ56" i="4"/>
  <c r="BN57" i="4"/>
  <c r="BL57" i="4"/>
  <c r="BJ57" i="4"/>
  <c r="BN62" i="4"/>
  <c r="BL62" i="4"/>
  <c r="BJ62" i="4"/>
  <c r="AW63" i="4"/>
  <c r="AW65" i="4"/>
  <c r="AK61" i="4"/>
  <c r="Z58" i="4"/>
  <c r="AK69" i="4"/>
  <c r="AK64" i="4"/>
  <c r="AQ66" i="4"/>
  <c r="AQ70" i="4"/>
  <c r="AK74" i="4"/>
  <c r="AK73" i="4"/>
  <c r="T59" i="4"/>
  <c r="T60" i="4"/>
  <c r="T75" i="4"/>
  <c r="Z72" i="4"/>
  <c r="T68" i="4"/>
  <c r="T71" i="4"/>
  <c r="T67" i="4"/>
  <c r="S36" i="1"/>
  <c r="M36" i="1"/>
  <c r="M33" i="1"/>
  <c r="S32" i="1"/>
  <c r="M32" i="1"/>
  <c r="S29" i="1"/>
  <c r="M29" i="1"/>
  <c r="M28" i="1"/>
  <c r="S27" i="1"/>
  <c r="M27" i="1"/>
  <c r="S26" i="1"/>
  <c r="S25" i="1"/>
  <c r="M25" i="1"/>
  <c r="S22" i="1"/>
  <c r="M22" i="1"/>
  <c r="S19" i="1"/>
  <c r="M19" i="1"/>
  <c r="S18" i="1"/>
  <c r="M18" i="1"/>
  <c r="M17" i="1"/>
  <c r="S13" i="1"/>
  <c r="M13" i="1"/>
  <c r="M12" i="1"/>
  <c r="S11" i="1"/>
  <c r="M11" i="1"/>
  <c r="S10" i="1"/>
  <c r="M10" i="1"/>
  <c r="Y39" i="6"/>
  <c r="Y35" i="6"/>
  <c r="Y32" i="6"/>
  <c r="Y30" i="6"/>
  <c r="Y29" i="6"/>
  <c r="Y28" i="6"/>
  <c r="Y25" i="6"/>
  <c r="Y22" i="6"/>
  <c r="Y21" i="6"/>
  <c r="Y16" i="6"/>
  <c r="Y14" i="6"/>
  <c r="Y13" i="6"/>
  <c r="Z21" i="17" l="1"/>
  <c r="Z15" i="17"/>
  <c r="Z34" i="17"/>
  <c r="Z27" i="17"/>
  <c r="Z22" i="17"/>
  <c r="Z19" i="17"/>
  <c r="Z13" i="17"/>
  <c r="Z11" i="17"/>
  <c r="Z10" i="17"/>
  <c r="S39" i="6" l="1"/>
  <c r="S36" i="6"/>
  <c r="S35" i="6"/>
  <c r="S32" i="6"/>
  <c r="S31" i="6"/>
  <c r="S30" i="6"/>
  <c r="S28" i="6"/>
  <c r="S25" i="6"/>
  <c r="S22" i="6"/>
  <c r="S21" i="6"/>
  <c r="S20" i="6"/>
  <c r="S16" i="6"/>
  <c r="S15" i="6"/>
  <c r="S14" i="6"/>
  <c r="S13" i="6"/>
  <c r="F77" i="4"/>
  <c r="E77" i="4"/>
  <c r="G77" i="4" s="1"/>
  <c r="R68" i="4"/>
  <c r="R75" i="4"/>
  <c r="R71" i="4"/>
  <c r="AI74" i="4"/>
  <c r="AI73" i="4"/>
  <c r="X72" i="4"/>
  <c r="R60" i="4"/>
  <c r="AI64" i="4"/>
  <c r="R67" i="4"/>
  <c r="AO70" i="4"/>
  <c r="AI69" i="4"/>
  <c r="R59" i="4"/>
  <c r="X58" i="4"/>
  <c r="AI61" i="4"/>
  <c r="AO66" i="4"/>
  <c r="AU65" i="4"/>
  <c r="AU63" i="4"/>
  <c r="M36" i="6" l="1"/>
  <c r="M35" i="6"/>
  <c r="M25" i="6"/>
  <c r="M20" i="6"/>
  <c r="W19" i="17"/>
  <c r="W10" i="17"/>
  <c r="W36" i="17"/>
  <c r="W33" i="17"/>
  <c r="W27" i="17"/>
  <c r="W22" i="17"/>
  <c r="W13" i="17"/>
  <c r="W34" i="17"/>
  <c r="W16" i="17"/>
  <c r="W11" i="17"/>
  <c r="P71" i="4"/>
  <c r="N71" i="4"/>
  <c r="L71" i="4"/>
  <c r="J71" i="4"/>
  <c r="AW54" i="4"/>
  <c r="AU54" i="4"/>
  <c r="AS54" i="4"/>
  <c r="AG61" i="4"/>
  <c r="AG69" i="4"/>
  <c r="AG74" i="4"/>
  <c r="AG64" i="4"/>
  <c r="AG73" i="4"/>
  <c r="V72" i="4"/>
  <c r="V58" i="4"/>
  <c r="P67" i="4"/>
  <c r="P59" i="4"/>
  <c r="P68" i="4"/>
  <c r="P60" i="4"/>
  <c r="P75" i="4"/>
  <c r="AM70" i="4"/>
  <c r="AM66" i="4"/>
  <c r="AS65" i="4"/>
  <c r="AS63" i="4"/>
  <c r="Y39" i="5" l="1"/>
  <c r="Y36" i="5"/>
  <c r="Y35" i="5"/>
  <c r="Y32" i="5"/>
  <c r="Y30" i="5"/>
  <c r="Y29" i="5"/>
  <c r="Y28" i="5"/>
  <c r="Y25" i="5"/>
  <c r="Y22" i="5"/>
  <c r="Y20" i="5"/>
  <c r="Y18" i="5"/>
  <c r="Y15" i="5"/>
  <c r="Y14" i="5"/>
  <c r="Y13" i="5"/>
  <c r="N67" i="5"/>
  <c r="L67" i="5"/>
  <c r="J67" i="5"/>
  <c r="N63" i="5"/>
  <c r="L63" i="5"/>
  <c r="J63" i="5"/>
  <c r="T64" i="5"/>
  <c r="R64" i="5"/>
  <c r="P64" i="5"/>
  <c r="T62" i="5"/>
  <c r="R62" i="5"/>
  <c r="P62" i="5"/>
  <c r="Z58" i="5"/>
  <c r="X58" i="5"/>
  <c r="V58" i="5"/>
  <c r="Z53" i="5"/>
  <c r="X53" i="5"/>
  <c r="V53" i="5"/>
  <c r="N60" i="4"/>
  <c r="L60" i="4"/>
  <c r="J60" i="4"/>
  <c r="AQ65" i="4"/>
  <c r="AO65" i="4"/>
  <c r="AM65" i="4"/>
  <c r="AQ63" i="4"/>
  <c r="AO63" i="4"/>
  <c r="AM63" i="4"/>
  <c r="F63" i="4" s="1"/>
  <c r="Q32" i="17" l="1"/>
  <c r="Q21" i="17"/>
  <c r="Q18" i="17"/>
  <c r="Q34" i="17"/>
  <c r="Q26" i="17"/>
  <c r="Q24" i="17"/>
  <c r="Q23" i="17"/>
  <c r="Q20" i="17"/>
  <c r="Q16" i="17"/>
  <c r="Q11" i="17"/>
  <c r="S39" i="5" l="1"/>
  <c r="S36" i="5"/>
  <c r="S33" i="5"/>
  <c r="S28" i="5"/>
  <c r="S27" i="5"/>
  <c r="S25" i="5"/>
  <c r="S21" i="5"/>
  <c r="S20" i="5"/>
  <c r="S17" i="5"/>
  <c r="S15" i="5"/>
  <c r="S14" i="5"/>
  <c r="S13" i="5"/>
  <c r="T74" i="4"/>
  <c r="N64" i="4"/>
  <c r="N55" i="4"/>
  <c r="Z73" i="4"/>
  <c r="Z69" i="4"/>
  <c r="N61" i="4"/>
  <c r="N53" i="4"/>
  <c r="T52" i="4"/>
  <c r="AK70" i="4"/>
  <c r="AI70" i="4"/>
  <c r="AG70" i="4"/>
  <c r="T51" i="4"/>
  <c r="AK66" i="4"/>
  <c r="AI66" i="4"/>
  <c r="AG66" i="4"/>
  <c r="N68" i="4"/>
  <c r="L68" i="4"/>
  <c r="J68" i="4"/>
  <c r="N75" i="4"/>
  <c r="L75" i="4"/>
  <c r="J75" i="4"/>
  <c r="N72" i="4"/>
  <c r="N59" i="4"/>
  <c r="N67" i="4"/>
  <c r="N58" i="4"/>
  <c r="N56" i="4"/>
  <c r="AD75" i="4"/>
  <c r="N11" i="17" l="1"/>
  <c r="N34" i="17"/>
  <c r="N33" i="17"/>
  <c r="N26" i="17"/>
  <c r="N24" i="17"/>
  <c r="N23" i="17"/>
  <c r="N20" i="17"/>
  <c r="N19" i="17"/>
  <c r="N16" i="17"/>
  <c r="N15" i="17"/>
  <c r="M27" i="5" l="1"/>
  <c r="M41" i="5"/>
  <c r="M39" i="5"/>
  <c r="M36" i="5"/>
  <c r="M35" i="5"/>
  <c r="M34" i="5"/>
  <c r="M33" i="5"/>
  <c r="M25" i="5"/>
  <c r="M20" i="5"/>
  <c r="L67" i="4"/>
  <c r="J67" i="4"/>
  <c r="L59" i="4"/>
  <c r="J59" i="4"/>
  <c r="X73" i="4"/>
  <c r="V73" i="4"/>
  <c r="X69" i="4"/>
  <c r="V69" i="4"/>
  <c r="R74" i="4"/>
  <c r="R51" i="4"/>
  <c r="R52" i="4"/>
  <c r="L61" i="4"/>
  <c r="L58" i="4"/>
  <c r="L56" i="4"/>
  <c r="L64" i="4"/>
  <c r="L55" i="4"/>
  <c r="L53" i="4"/>
  <c r="L72" i="4"/>
  <c r="K34" i="17" l="1"/>
  <c r="K33" i="17"/>
  <c r="K25" i="17"/>
  <c r="K18" i="17"/>
  <c r="K15" i="17"/>
  <c r="S40" i="14"/>
  <c r="S39" i="14"/>
  <c r="S36" i="14"/>
  <c r="S34" i="14"/>
  <c r="S33" i="14"/>
  <c r="S30" i="14"/>
  <c r="S27" i="14"/>
  <c r="S26" i="14"/>
  <c r="S22" i="14"/>
  <c r="S19" i="14"/>
  <c r="S18" i="14"/>
  <c r="S16" i="14"/>
  <c r="S15" i="14"/>
  <c r="S14" i="14"/>
  <c r="S13" i="14"/>
  <c r="J58" i="4"/>
  <c r="J61" i="4"/>
  <c r="J56" i="4"/>
  <c r="J64" i="4"/>
  <c r="J72" i="4"/>
  <c r="J55" i="4"/>
  <c r="J53" i="4"/>
  <c r="P74" i="4"/>
  <c r="P51" i="4"/>
  <c r="P52" i="4"/>
  <c r="M41" i="14" l="1"/>
  <c r="M33" i="14"/>
  <c r="M18" i="14"/>
  <c r="H23" i="17"/>
  <c r="H12" i="17"/>
  <c r="H29" i="17"/>
  <c r="H25" i="17"/>
  <c r="H32" i="17"/>
  <c r="H30" i="17"/>
  <c r="H27" i="17"/>
  <c r="H24" i="17"/>
  <c r="H20" i="17"/>
  <c r="H17" i="17"/>
  <c r="H16" i="17"/>
  <c r="K32" i="17" l="1"/>
  <c r="K30" i="17"/>
  <c r="K27" i="17"/>
  <c r="K24" i="17"/>
  <c r="K22" i="17"/>
  <c r="K17" i="17"/>
  <c r="K11" i="17"/>
  <c r="M30" i="6" l="1"/>
  <c r="M32" i="6"/>
  <c r="M31" i="6"/>
  <c r="M29" i="6"/>
  <c r="M29" i="5" l="1"/>
  <c r="M28" i="5"/>
  <c r="M26" i="5"/>
  <c r="M22" i="5"/>
  <c r="M16" i="5"/>
  <c r="M14" i="5"/>
  <c r="M15" i="5"/>
  <c r="M13" i="5"/>
  <c r="BB78" i="4" l="1"/>
  <c r="BY78" i="4" s="1"/>
  <c r="BA78" i="4"/>
  <c r="BX78" i="4" s="1"/>
  <c r="AZ78" i="4"/>
  <c r="BW78" i="4" s="1"/>
  <c r="CT78" i="4" s="1"/>
  <c r="F78" i="4" l="1"/>
  <c r="AD41" i="4"/>
  <c r="AD40" i="4"/>
  <c r="AD39" i="4"/>
  <c r="D7" i="4"/>
  <c r="M26" i="14"/>
  <c r="M39" i="14"/>
  <c r="M34" i="14"/>
  <c r="M20" i="14"/>
  <c r="M19" i="14"/>
  <c r="M27" i="14"/>
  <c r="M15" i="14"/>
  <c r="M25" i="14"/>
  <c r="M28" i="14"/>
  <c r="AE78" i="4" l="1"/>
  <c r="AD78" i="4"/>
  <c r="E78" i="4" l="1"/>
  <c r="G78" i="4" s="1"/>
  <c r="F41" i="15" l="1"/>
  <c r="H41" i="15" s="1"/>
  <c r="F37" i="15"/>
  <c r="H37" i="15" s="1"/>
  <c r="F38" i="15"/>
  <c r="H38" i="15" s="1"/>
  <c r="F42" i="15"/>
  <c r="H42" i="15" s="1"/>
  <c r="AE64" i="4" l="1"/>
  <c r="M28" i="6" l="1"/>
  <c r="M26" i="6"/>
  <c r="M16" i="6"/>
  <c r="M15" i="6"/>
  <c r="M14" i="6"/>
  <c r="M13" i="6"/>
  <c r="AO41" i="6"/>
  <c r="AO40" i="6"/>
  <c r="AO39" i="6"/>
  <c r="AO38" i="6"/>
  <c r="AO37" i="6"/>
  <c r="AO36" i="6"/>
  <c r="AO35" i="6"/>
  <c r="AO34" i="6"/>
  <c r="AO33" i="6"/>
  <c r="AO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I41" i="5" l="1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F71" i="4" l="1"/>
  <c r="C41" i="1" l="1"/>
  <c r="AE65" i="4" l="1"/>
  <c r="T40" i="1" l="1"/>
  <c r="C45" i="14" l="1"/>
  <c r="AC3" i="4" l="1"/>
  <c r="BB56" i="4" l="1"/>
  <c r="BY56" i="4" s="1"/>
  <c r="BB69" i="4"/>
  <c r="BY69" i="4" s="1"/>
  <c r="BB65" i="4"/>
  <c r="BY65" i="4" s="1"/>
  <c r="BB74" i="4"/>
  <c r="BY74" i="4" s="1"/>
  <c r="BB60" i="4"/>
  <c r="BY60" i="4" s="1"/>
  <c r="BB59" i="4"/>
  <c r="BY59" i="4" s="1"/>
  <c r="BB54" i="4"/>
  <c r="BY54" i="4" s="1"/>
  <c r="BB73" i="4"/>
  <c r="BY73" i="4" s="1"/>
  <c r="BB70" i="4"/>
  <c r="BY70" i="4" s="1"/>
  <c r="BB66" i="4"/>
  <c r="BY66" i="4" s="1"/>
  <c r="BB72" i="4"/>
  <c r="BY72" i="4" s="1"/>
  <c r="BB76" i="4"/>
  <c r="BY76" i="4" s="1"/>
  <c r="BB57" i="4"/>
  <c r="BY57" i="4" s="1"/>
  <c r="BB67" i="4"/>
  <c r="BY67" i="4" s="1"/>
  <c r="BB79" i="4"/>
  <c r="BY79" i="4" s="1"/>
  <c r="BB58" i="4"/>
  <c r="BY58" i="4" s="1"/>
  <c r="BB68" i="4"/>
  <c r="BY68" i="4" s="1"/>
  <c r="BB75" i="4"/>
  <c r="BY75" i="4" s="1"/>
  <c r="BB77" i="4"/>
  <c r="BY77" i="4" s="1"/>
  <c r="BB52" i="4"/>
  <c r="BY52" i="4" s="1"/>
  <c r="BB63" i="4"/>
  <c r="BY63" i="4" s="1"/>
  <c r="BB62" i="4"/>
  <c r="BY62" i="4" s="1"/>
  <c r="BB71" i="4"/>
  <c r="BY71" i="4" s="1"/>
  <c r="BB55" i="4"/>
  <c r="BY55" i="4" s="1"/>
  <c r="BB61" i="4"/>
  <c r="BY61" i="4" s="1"/>
  <c r="BB64" i="4"/>
  <c r="BY64" i="4" s="1"/>
  <c r="BB53" i="4"/>
  <c r="BY53" i="4" s="1"/>
  <c r="AZ56" i="4"/>
  <c r="BW56" i="4" s="1"/>
  <c r="CT56" i="4" s="1"/>
  <c r="AZ69" i="4"/>
  <c r="BW69" i="4" s="1"/>
  <c r="CT69" i="4" s="1"/>
  <c r="AZ65" i="4"/>
  <c r="BW65" i="4" s="1"/>
  <c r="CT65" i="4" s="1"/>
  <c r="AZ74" i="4"/>
  <c r="BW74" i="4" s="1"/>
  <c r="CT74" i="4" s="1"/>
  <c r="AZ60" i="4"/>
  <c r="BW60" i="4" s="1"/>
  <c r="CT60" i="4" s="1"/>
  <c r="AZ59" i="4"/>
  <c r="BW59" i="4" s="1"/>
  <c r="CT59" i="4" s="1"/>
  <c r="AZ54" i="4"/>
  <c r="BW54" i="4" s="1"/>
  <c r="CT54" i="4" s="1"/>
  <c r="AZ73" i="4"/>
  <c r="BW73" i="4" s="1"/>
  <c r="CT73" i="4" s="1"/>
  <c r="AZ70" i="4"/>
  <c r="BW70" i="4" s="1"/>
  <c r="CT70" i="4" s="1"/>
  <c r="AZ66" i="4"/>
  <c r="BW66" i="4" s="1"/>
  <c r="CT66" i="4" s="1"/>
  <c r="AZ72" i="4"/>
  <c r="BW72" i="4" s="1"/>
  <c r="CT72" i="4" s="1"/>
  <c r="AZ76" i="4"/>
  <c r="BW76" i="4" s="1"/>
  <c r="CT76" i="4" s="1"/>
  <c r="AZ57" i="4"/>
  <c r="BW57" i="4" s="1"/>
  <c r="CT57" i="4" s="1"/>
  <c r="AZ67" i="4"/>
  <c r="BW67" i="4" s="1"/>
  <c r="CT67" i="4" s="1"/>
  <c r="AZ79" i="4"/>
  <c r="BW79" i="4" s="1"/>
  <c r="CT79" i="4" s="1"/>
  <c r="AZ58" i="4"/>
  <c r="BW58" i="4" s="1"/>
  <c r="CT58" i="4" s="1"/>
  <c r="AZ68" i="4"/>
  <c r="BW68" i="4" s="1"/>
  <c r="CT68" i="4" s="1"/>
  <c r="AZ75" i="4"/>
  <c r="BW75" i="4" s="1"/>
  <c r="CT75" i="4" s="1"/>
  <c r="AZ77" i="4"/>
  <c r="BW77" i="4" s="1"/>
  <c r="CT77" i="4" s="1"/>
  <c r="AZ52" i="4"/>
  <c r="BW52" i="4" s="1"/>
  <c r="CT52" i="4" s="1"/>
  <c r="AZ63" i="4"/>
  <c r="BW63" i="4" s="1"/>
  <c r="CT63" i="4" s="1"/>
  <c r="AZ62" i="4"/>
  <c r="BW62" i="4" s="1"/>
  <c r="CT62" i="4" s="1"/>
  <c r="AZ71" i="4"/>
  <c r="BW71" i="4" s="1"/>
  <c r="CT71" i="4" s="1"/>
  <c r="AZ55" i="4"/>
  <c r="BW55" i="4" s="1"/>
  <c r="CT55" i="4" s="1"/>
  <c r="AZ61" i="4"/>
  <c r="BW61" i="4" s="1"/>
  <c r="CT61" i="4" s="1"/>
  <c r="AZ64" i="4"/>
  <c r="BW64" i="4" s="1"/>
  <c r="CT64" i="4" s="1"/>
  <c r="AZ53" i="4"/>
  <c r="BW53" i="4" s="1"/>
  <c r="CT53" i="4" s="1"/>
  <c r="AE56" i="4"/>
  <c r="AE69" i="4"/>
  <c r="AE74" i="4"/>
  <c r="AE60" i="4"/>
  <c r="AE59" i="4"/>
  <c r="AE54" i="4"/>
  <c r="AE73" i="4"/>
  <c r="AE70" i="4"/>
  <c r="AE66" i="4"/>
  <c r="AE72" i="4"/>
  <c r="AE76" i="4"/>
  <c r="AE57" i="4"/>
  <c r="AE67" i="4"/>
  <c r="AE79" i="4"/>
  <c r="AE58" i="4"/>
  <c r="AE68" i="4"/>
  <c r="AE75" i="4"/>
  <c r="AE77" i="4"/>
  <c r="AE52" i="4"/>
  <c r="AE63" i="4"/>
  <c r="AE62" i="4"/>
  <c r="AE71" i="4"/>
  <c r="AE55" i="4"/>
  <c r="AE61" i="4"/>
  <c r="AE53" i="4"/>
  <c r="F49" i="3" l="1"/>
  <c r="AE51" i="4" l="1"/>
  <c r="F43" i="15" l="1"/>
  <c r="H43" i="15" s="1"/>
  <c r="F30" i="15"/>
  <c r="F72" i="4" l="1"/>
  <c r="F56" i="4"/>
  <c r="F69" i="4"/>
  <c r="F70" i="4"/>
  <c r="F67" i="4"/>
  <c r="F65" i="4"/>
  <c r="F76" i="4"/>
  <c r="F68" i="4"/>
  <c r="F52" i="4"/>
  <c r="F74" i="4" l="1"/>
  <c r="F60" i="4" l="1"/>
  <c r="F75" i="4" l="1"/>
  <c r="F51" i="4" l="1"/>
  <c r="F62" i="4"/>
  <c r="F55" i="4" l="1"/>
  <c r="F79" i="4"/>
  <c r="F57" i="4" l="1"/>
  <c r="F26" i="15" l="1"/>
  <c r="H26" i="15" s="1"/>
  <c r="F31" i="15"/>
  <c r="H31" i="15" s="1"/>
  <c r="F40" i="15"/>
  <c r="H40" i="15" s="1"/>
  <c r="F29" i="15"/>
  <c r="H29" i="15" s="1"/>
  <c r="F28" i="15"/>
  <c r="H28" i="15" s="1"/>
  <c r="F22" i="15"/>
  <c r="H22" i="15" s="1"/>
  <c r="F23" i="15"/>
  <c r="H23" i="15" s="1"/>
  <c r="F27" i="15"/>
  <c r="H27" i="15" s="1"/>
  <c r="F44" i="15"/>
  <c r="H44" i="15" s="1"/>
  <c r="F39" i="15"/>
  <c r="H39" i="15" s="1"/>
  <c r="F21" i="15"/>
  <c r="H21" i="15" s="1"/>
  <c r="F33" i="15"/>
  <c r="H33" i="15" s="1"/>
  <c r="F36" i="15"/>
  <c r="H36" i="15" s="1"/>
  <c r="F19" i="15"/>
  <c r="H19" i="15" s="1"/>
  <c r="AD74" i="4" l="1"/>
  <c r="BA74" i="4"/>
  <c r="BX74" i="4" s="1"/>
  <c r="E74" i="4" l="1"/>
  <c r="G74" i="4" s="1"/>
  <c r="AD38" i="4"/>
  <c r="C45" i="4" l="1"/>
  <c r="L7" i="4" l="1"/>
  <c r="I3" i="4"/>
  <c r="I43" i="4"/>
  <c r="BA56" i="4" l="1"/>
  <c r="BX56" i="4" s="1"/>
  <c r="AD56" i="4"/>
  <c r="E56" i="4" l="1"/>
  <c r="G56" i="4" s="1"/>
  <c r="H30" i="15" l="1"/>
  <c r="H72" i="5" l="1"/>
  <c r="H77" i="5"/>
  <c r="H76" i="5"/>
  <c r="H75" i="5"/>
  <c r="H74" i="5"/>
  <c r="H73" i="5"/>
  <c r="F34" i="15" l="1"/>
  <c r="H34" i="15" s="1"/>
  <c r="F24" i="15"/>
  <c r="H24" i="15" s="1"/>
  <c r="F15" i="15"/>
  <c r="H15" i="15" s="1"/>
  <c r="F25" i="15"/>
  <c r="H25" i="15" s="1"/>
  <c r="F35" i="15"/>
  <c r="H35" i="15" s="1"/>
  <c r="F17" i="15"/>
  <c r="H17" i="15" s="1"/>
  <c r="F16" i="15"/>
  <c r="H16" i="15" s="1"/>
  <c r="F32" i="15"/>
  <c r="H32" i="15" s="1"/>
  <c r="F18" i="15"/>
  <c r="H18" i="15" s="1"/>
  <c r="F20" i="15"/>
  <c r="H20" i="15" s="1"/>
  <c r="C3" i="5" l="1"/>
  <c r="AD37" i="4" l="1"/>
  <c r="AD36" i="4"/>
  <c r="AD35" i="4"/>
  <c r="G51" i="3" l="1"/>
  <c r="AD71" i="4" l="1"/>
  <c r="BA71" i="4"/>
  <c r="BX71" i="4" s="1"/>
  <c r="BA53" i="4" l="1"/>
  <c r="BX53" i="4" s="1"/>
  <c r="BA77" i="4"/>
  <c r="BX77" i="4" s="1"/>
  <c r="BA69" i="4"/>
  <c r="BX69" i="4" s="1"/>
  <c r="BA76" i="4"/>
  <c r="BX76" i="4" s="1"/>
  <c r="AD53" i="4"/>
  <c r="AD77" i="4"/>
  <c r="AD69" i="4"/>
  <c r="E69" i="4" l="1"/>
  <c r="G69" i="4" s="1"/>
  <c r="AD61" i="4"/>
  <c r="AD65" i="4" l="1"/>
  <c r="BA65" i="4"/>
  <c r="BX65" i="4" s="1"/>
  <c r="AD67" i="4"/>
  <c r="BA67" i="4"/>
  <c r="BX67" i="4" s="1"/>
  <c r="BA61" i="4"/>
  <c r="BX61" i="4" s="1"/>
  <c r="E67" i="4" l="1"/>
  <c r="G67" i="4" s="1"/>
  <c r="E65" i="4"/>
  <c r="G65" i="4" s="1"/>
  <c r="AD63" i="4"/>
  <c r="BA63" i="4"/>
  <c r="BX63" i="4" s="1"/>
  <c r="AD68" i="4"/>
  <c r="BA68" i="4"/>
  <c r="BX68" i="4" s="1"/>
  <c r="AD34" i="4"/>
  <c r="AD33" i="4"/>
  <c r="AD32" i="4"/>
  <c r="AD31" i="4"/>
  <c r="I3" i="6"/>
  <c r="C3" i="6"/>
  <c r="I3" i="5"/>
  <c r="I43" i="5" s="1"/>
  <c r="I3" i="14"/>
  <c r="I43" i="14" s="1"/>
  <c r="C40" i="1"/>
  <c r="AB45" i="6"/>
  <c r="AD64" i="4"/>
  <c r="BA64" i="4"/>
  <c r="BX64" i="4" s="1"/>
  <c r="BB51" i="4"/>
  <c r="BY51" i="4" s="1"/>
  <c r="AD79" i="4"/>
  <c r="BA79" i="4"/>
  <c r="BX79" i="4" s="1"/>
  <c r="AZ51" i="4"/>
  <c r="BW51" i="4" s="1"/>
  <c r="CT51" i="4" s="1"/>
  <c r="AZ62" i="7"/>
  <c r="AY62" i="7"/>
  <c r="E62" i="7" s="1"/>
  <c r="G62" i="7" s="1"/>
  <c r="AD62" i="7"/>
  <c r="F62" i="7"/>
  <c r="AZ61" i="7"/>
  <c r="AY61" i="7"/>
  <c r="E61" i="7"/>
  <c r="G61" i="7"/>
  <c r="AD61" i="7"/>
  <c r="F61" i="7"/>
  <c r="AZ60" i="7"/>
  <c r="AY60" i="7"/>
  <c r="E60" i="7" s="1"/>
  <c r="G60" i="7" s="1"/>
  <c r="AD60" i="7"/>
  <c r="F60" i="7"/>
  <c r="AZ59" i="7"/>
  <c r="AY59" i="7"/>
  <c r="E59" i="7"/>
  <c r="G59" i="7"/>
  <c r="AD59" i="7"/>
  <c r="F59" i="7"/>
  <c r="AZ58" i="7"/>
  <c r="AY58" i="7"/>
  <c r="AD58" i="7"/>
  <c r="E58" i="7" s="1"/>
  <c r="G58" i="7" s="1"/>
  <c r="F58" i="7"/>
  <c r="AZ57" i="7"/>
  <c r="AY57" i="7"/>
  <c r="AD57" i="7"/>
  <c r="F57" i="7"/>
  <c r="E57" i="7"/>
  <c r="G57" i="7" s="1"/>
  <c r="AZ56" i="7"/>
  <c r="AY56" i="7"/>
  <c r="AD56" i="7"/>
  <c r="E56" i="7" s="1"/>
  <c r="G56" i="7" s="1"/>
  <c r="F56" i="7"/>
  <c r="AZ55" i="7"/>
  <c r="AY55" i="7"/>
  <c r="AD55" i="7"/>
  <c r="E55" i="7" s="1"/>
  <c r="G55" i="7" s="1"/>
  <c r="F55" i="7"/>
  <c r="AZ54" i="7"/>
  <c r="AY54" i="7"/>
  <c r="AD54" i="7"/>
  <c r="E54" i="7" s="1"/>
  <c r="G54" i="7" s="1"/>
  <c r="F54" i="7"/>
  <c r="AZ53" i="7"/>
  <c r="AY53" i="7"/>
  <c r="AD53" i="7"/>
  <c r="E53" i="7" s="1"/>
  <c r="G53" i="7" s="1"/>
  <c r="F53" i="7"/>
  <c r="AZ52" i="7"/>
  <c r="AD52" i="7"/>
  <c r="F52" i="7"/>
  <c r="E52" i="7"/>
  <c r="G52" i="7" s="1"/>
  <c r="AZ51" i="7"/>
  <c r="AY51" i="7"/>
  <c r="AD51" i="7"/>
  <c r="E51" i="7"/>
  <c r="F51" i="7"/>
  <c r="AZ50" i="7"/>
  <c r="E50" i="7"/>
  <c r="G50" i="7"/>
  <c r="AY50" i="7"/>
  <c r="AD50" i="7"/>
  <c r="F50" i="7"/>
  <c r="AZ49" i="7"/>
  <c r="E49" i="7" s="1"/>
  <c r="G49" i="7" s="1"/>
  <c r="AY49" i="7"/>
  <c r="AD49" i="7"/>
  <c r="F49" i="7"/>
  <c r="AZ48" i="7"/>
  <c r="AY48" i="7"/>
  <c r="E48" i="7"/>
  <c r="G48" i="7" s="1"/>
  <c r="AD48" i="7"/>
  <c r="F48" i="7"/>
  <c r="AZ47" i="7"/>
  <c r="AY47" i="7"/>
  <c r="AD47" i="7"/>
  <c r="E47" i="7" s="1"/>
  <c r="G47" i="7" s="1"/>
  <c r="F47" i="7"/>
  <c r="AZ46" i="7"/>
  <c r="AD46" i="7"/>
  <c r="E46" i="7" s="1"/>
  <c r="G46" i="7" s="1"/>
  <c r="F46" i="7"/>
  <c r="AZ45" i="7"/>
  <c r="AY45" i="7"/>
  <c r="AD45" i="7"/>
  <c r="E45" i="7" s="1"/>
  <c r="G45" i="7" s="1"/>
  <c r="F45" i="7"/>
  <c r="AZ44" i="7"/>
  <c r="AY44" i="7"/>
  <c r="AD44" i="7"/>
  <c r="E44" i="7" s="1"/>
  <c r="G44" i="7" s="1"/>
  <c r="F44" i="7"/>
  <c r="AZ43" i="7"/>
  <c r="AY43" i="7"/>
  <c r="AD43" i="7"/>
  <c r="E43" i="7" s="1"/>
  <c r="G43" i="7" s="1"/>
  <c r="F43" i="7"/>
  <c r="AZ42" i="7"/>
  <c r="AY42" i="7"/>
  <c r="AD42" i="7"/>
  <c r="E42" i="7" s="1"/>
  <c r="G42" i="7" s="1"/>
  <c r="F42" i="7"/>
  <c r="AD31" i="7"/>
  <c r="AD28" i="7"/>
  <c r="AD27" i="7"/>
  <c r="AD26" i="7"/>
  <c r="AD25" i="7"/>
  <c r="AD24" i="7"/>
  <c r="AD23" i="7"/>
  <c r="L23" i="7"/>
  <c r="AD22" i="7"/>
  <c r="AD21" i="7"/>
  <c r="AD20" i="7"/>
  <c r="AD19" i="7"/>
  <c r="AD18" i="7"/>
  <c r="L18" i="7"/>
  <c r="AD17" i="7"/>
  <c r="L17" i="7"/>
  <c r="AD16" i="7"/>
  <c r="L16" i="7"/>
  <c r="AD15" i="7"/>
  <c r="L15" i="7"/>
  <c r="AD14" i="7"/>
  <c r="AD13" i="7"/>
  <c r="AD12" i="7"/>
  <c r="L12" i="7"/>
  <c r="AD11" i="7"/>
  <c r="AZ62" i="11"/>
  <c r="AY62" i="11"/>
  <c r="AD62" i="11"/>
  <c r="E62" i="11" s="1"/>
  <c r="G62" i="11" s="1"/>
  <c r="F62" i="11"/>
  <c r="AZ61" i="11"/>
  <c r="AY61" i="11"/>
  <c r="E61" i="11"/>
  <c r="G61" i="11" s="1"/>
  <c r="AD61" i="11"/>
  <c r="F61" i="11"/>
  <c r="AZ60" i="11"/>
  <c r="AY60" i="11"/>
  <c r="AD60" i="11"/>
  <c r="E60" i="11" s="1"/>
  <c r="G60" i="11" s="1"/>
  <c r="F60" i="11"/>
  <c r="AZ59" i="11"/>
  <c r="AY59" i="11"/>
  <c r="AD59" i="11"/>
  <c r="E59" i="11" s="1"/>
  <c r="G59" i="11" s="1"/>
  <c r="F59" i="11"/>
  <c r="AZ58" i="11"/>
  <c r="AY58" i="11"/>
  <c r="E58" i="11" s="1"/>
  <c r="G58" i="11" s="1"/>
  <c r="AD58" i="11"/>
  <c r="F58" i="11"/>
  <c r="AZ57" i="11"/>
  <c r="AY57" i="11"/>
  <c r="AD57" i="11"/>
  <c r="E57" i="11" s="1"/>
  <c r="G57" i="11" s="1"/>
  <c r="F57" i="11"/>
  <c r="AZ56" i="11"/>
  <c r="AY56" i="11"/>
  <c r="E56" i="11"/>
  <c r="G56" i="11" s="1"/>
  <c r="AD56" i="11"/>
  <c r="F56" i="11"/>
  <c r="AZ55" i="11"/>
  <c r="AY55" i="11"/>
  <c r="E55" i="11" s="1"/>
  <c r="G55" i="11" s="1"/>
  <c r="AD55" i="11"/>
  <c r="F55" i="11"/>
  <c r="AZ54" i="11"/>
  <c r="AY54" i="11"/>
  <c r="AD54" i="11"/>
  <c r="E54" i="11" s="1"/>
  <c r="G54" i="11" s="1"/>
  <c r="F54" i="11"/>
  <c r="AZ53" i="11"/>
  <c r="AY53" i="11"/>
  <c r="E53" i="11"/>
  <c r="G53" i="11" s="1"/>
  <c r="AD53" i="11"/>
  <c r="F53" i="11"/>
  <c r="AZ52" i="11"/>
  <c r="AD52" i="11"/>
  <c r="E52" i="11" s="1"/>
  <c r="G52" i="11" s="1"/>
  <c r="F52" i="11"/>
  <c r="AZ51" i="11"/>
  <c r="AY51" i="11"/>
  <c r="AD51" i="11"/>
  <c r="E51" i="11"/>
  <c r="G51" i="11" s="1"/>
  <c r="F51" i="11"/>
  <c r="AZ50" i="11"/>
  <c r="AY50" i="11"/>
  <c r="AD50" i="11"/>
  <c r="E50" i="11" s="1"/>
  <c r="G50" i="11" s="1"/>
  <c r="F50" i="11"/>
  <c r="AZ49" i="11"/>
  <c r="AY49" i="11"/>
  <c r="AD49" i="11"/>
  <c r="E49" i="11" s="1"/>
  <c r="G49" i="11" s="1"/>
  <c r="F49" i="11"/>
  <c r="AZ48" i="11"/>
  <c r="AY48" i="11"/>
  <c r="AD48" i="11"/>
  <c r="E48" i="11" s="1"/>
  <c r="G48" i="11" s="1"/>
  <c r="F48" i="11"/>
  <c r="AZ47" i="11"/>
  <c r="AY47" i="11"/>
  <c r="AD47" i="11"/>
  <c r="E47" i="11" s="1"/>
  <c r="G47" i="11" s="1"/>
  <c r="F47" i="11"/>
  <c r="AZ46" i="11"/>
  <c r="AD46" i="11"/>
  <c r="F46" i="11"/>
  <c r="E46" i="11"/>
  <c r="G46" i="11" s="1"/>
  <c r="AZ45" i="11"/>
  <c r="AY45" i="11"/>
  <c r="E45" i="11"/>
  <c r="AD45" i="11"/>
  <c r="F45" i="11"/>
  <c r="AZ44" i="11"/>
  <c r="AY44" i="11"/>
  <c r="E44" i="11" s="1"/>
  <c r="G44" i="11" s="1"/>
  <c r="AD44" i="11"/>
  <c r="F44" i="11"/>
  <c r="AZ43" i="11"/>
  <c r="AY43" i="11"/>
  <c r="AD43" i="11"/>
  <c r="E43" i="11" s="1"/>
  <c r="G43" i="11" s="1"/>
  <c r="F43" i="11"/>
  <c r="AZ42" i="11"/>
  <c r="AY42" i="11"/>
  <c r="E42" i="11"/>
  <c r="G42" i="11" s="1"/>
  <c r="AD42" i="11"/>
  <c r="F42" i="11"/>
  <c r="AD31" i="11"/>
  <c r="AD28" i="11"/>
  <c r="AD27" i="11"/>
  <c r="AD26" i="11"/>
  <c r="AD25" i="11"/>
  <c r="AD24" i="11"/>
  <c r="AD23" i="11"/>
  <c r="L23" i="11"/>
  <c r="AD22" i="11"/>
  <c r="AD21" i="11"/>
  <c r="AD20" i="11"/>
  <c r="AD19" i="11"/>
  <c r="AD18" i="11"/>
  <c r="L18" i="11"/>
  <c r="AD17" i="11"/>
  <c r="L17" i="11"/>
  <c r="AD16" i="11"/>
  <c r="L16" i="11"/>
  <c r="AD15" i="11"/>
  <c r="L15" i="11"/>
  <c r="AD14" i="11"/>
  <c r="AD13" i="11"/>
  <c r="AD12" i="11"/>
  <c r="L12" i="11"/>
  <c r="AD11" i="11"/>
  <c r="AD29" i="4"/>
  <c r="AD76" i="4"/>
  <c r="E76" i="4" s="1"/>
  <c r="G76" i="4" s="1"/>
  <c r="BA58" i="4"/>
  <c r="BX58" i="4" s="1"/>
  <c r="AD58" i="4"/>
  <c r="BA70" i="4"/>
  <c r="BX70" i="4" s="1"/>
  <c r="AD70" i="4"/>
  <c r="BA55" i="4"/>
  <c r="BX55" i="4" s="1"/>
  <c r="AD55" i="4"/>
  <c r="BA60" i="4"/>
  <c r="BX60" i="4" s="1"/>
  <c r="AD60" i="4"/>
  <c r="BA57" i="4"/>
  <c r="BX57" i="4" s="1"/>
  <c r="AD57" i="4"/>
  <c r="BA54" i="4"/>
  <c r="BX54" i="4" s="1"/>
  <c r="AD54" i="4"/>
  <c r="BA75" i="4"/>
  <c r="BX75" i="4" s="1"/>
  <c r="BA72" i="4"/>
  <c r="BX72" i="4" s="1"/>
  <c r="AD72" i="4"/>
  <c r="BA62" i="4"/>
  <c r="BX62" i="4" s="1"/>
  <c r="AD62" i="4"/>
  <c r="BA73" i="4"/>
  <c r="BX73" i="4" s="1"/>
  <c r="AD73" i="4"/>
  <c r="BA52" i="4"/>
  <c r="BX52" i="4" s="1"/>
  <c r="AD52" i="4"/>
  <c r="BA59" i="4"/>
  <c r="BX59" i="4" s="1"/>
  <c r="AD59" i="4"/>
  <c r="BA66" i="4"/>
  <c r="BX66" i="4" s="1"/>
  <c r="AD66" i="4"/>
  <c r="BA51" i="4"/>
  <c r="BX51" i="4" s="1"/>
  <c r="AD51" i="4"/>
  <c r="AD30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G51" i="7"/>
  <c r="G45" i="11"/>
  <c r="E70" i="4" l="1"/>
  <c r="G70" i="4" s="1"/>
  <c r="E55" i="4"/>
  <c r="G55" i="4" s="1"/>
  <c r="E52" i="4"/>
  <c r="G52" i="4" s="1"/>
  <c r="E51" i="4"/>
  <c r="G51" i="4" s="1"/>
  <c r="E72" i="4"/>
  <c r="G72" i="4" s="1"/>
  <c r="E68" i="4"/>
  <c r="G68" i="4" s="1"/>
  <c r="H58" i="5"/>
  <c r="H60" i="5"/>
  <c r="H59" i="5"/>
  <c r="H64" i="5"/>
  <c r="H55" i="5"/>
  <c r="H61" i="5"/>
  <c r="H51" i="5"/>
  <c r="H63" i="5"/>
  <c r="H68" i="5"/>
  <c r="H52" i="5"/>
  <c r="H54" i="5"/>
  <c r="H62" i="5"/>
  <c r="H71" i="5"/>
  <c r="H65" i="5"/>
  <c r="H53" i="5"/>
  <c r="H57" i="5"/>
  <c r="H66" i="5"/>
  <c r="H67" i="5"/>
  <c r="H69" i="5"/>
  <c r="H56" i="5"/>
  <c r="H70" i="5"/>
  <c r="AB45" i="5"/>
  <c r="AD45" i="14"/>
  <c r="E57" i="4" l="1"/>
  <c r="G57" i="4" s="1"/>
  <c r="E79" i="4"/>
  <c r="G79" i="4" s="1"/>
  <c r="E75" i="4"/>
  <c r="G75" i="4" s="1"/>
  <c r="E60" i="4"/>
  <c r="G60" i="4" s="1"/>
  <c r="E62" i="4"/>
  <c r="G62" i="4" s="1"/>
  <c r="E71" i="4"/>
  <c r="G71" i="4" s="1"/>
  <c r="E63" i="4"/>
  <c r="G63" i="4" s="1"/>
  <c r="AE3" i="14" l="1"/>
  <c r="U3" i="1"/>
  <c r="AC3" i="6" s="1"/>
  <c r="AC3" i="5"/>
  <c r="E73" i="4" l="1"/>
  <c r="F73" i="4"/>
  <c r="F66" i="4"/>
  <c r="F59" i="4"/>
  <c r="E58" i="4"/>
  <c r="F58" i="4"/>
  <c r="F54" i="4"/>
  <c r="E54" i="4"/>
  <c r="F64" i="4"/>
  <c r="E64" i="4"/>
  <c r="F53" i="4"/>
  <c r="E53" i="4"/>
  <c r="F61" i="4"/>
  <c r="E61" i="4"/>
  <c r="G61" i="4" l="1"/>
  <c r="G64" i="4"/>
  <c r="G58" i="4"/>
  <c r="G53" i="4"/>
  <c r="G54" i="4"/>
  <c r="G73" i="4"/>
  <c r="E59" i="4"/>
  <c r="G59" i="4" s="1"/>
  <c r="E66" i="4"/>
  <c r="G66" i="4" s="1"/>
</calcChain>
</file>

<file path=xl/sharedStrings.xml><?xml version="1.0" encoding="utf-8"?>
<sst xmlns="http://schemas.openxmlformats.org/spreadsheetml/2006/main" count="2063" uniqueCount="345">
  <si>
    <t>race 1</t>
  </si>
  <si>
    <t>race 2</t>
  </si>
  <si>
    <t>race 3</t>
  </si>
  <si>
    <t>race 4</t>
  </si>
  <si>
    <t>race 13</t>
  </si>
  <si>
    <t>race 14</t>
  </si>
  <si>
    <t>race 15</t>
  </si>
  <si>
    <t>race 16</t>
  </si>
  <si>
    <t>Tony Baker</t>
  </si>
  <si>
    <t>Ray Nixon</t>
  </si>
  <si>
    <t>Greg Paul</t>
  </si>
  <si>
    <t>Total</t>
  </si>
  <si>
    <t>Discard</t>
  </si>
  <si>
    <t>Net</t>
  </si>
  <si>
    <t xml:space="preserve">Missed Race:  </t>
  </si>
  <si>
    <t>Highest number of boats that sailed in</t>
  </si>
  <si>
    <t>Q</t>
  </si>
  <si>
    <t>J</t>
  </si>
  <si>
    <t>25% of races = 4 races = 1 discards</t>
  </si>
  <si>
    <t>Tony Park</t>
  </si>
  <si>
    <t>Discards:  'd'</t>
  </si>
  <si>
    <t>race 17</t>
  </si>
  <si>
    <t>race 18</t>
  </si>
  <si>
    <t>race 19</t>
  </si>
  <si>
    <t>race 20</t>
  </si>
  <si>
    <t>any one race during the series plus 1 =</t>
  </si>
  <si>
    <t>last</t>
  </si>
  <si>
    <t>week</t>
  </si>
  <si>
    <t>THIS</t>
  </si>
  <si>
    <t>After</t>
  </si>
  <si>
    <t>O</t>
  </si>
  <si>
    <t>Wayne Williamson</t>
  </si>
  <si>
    <t>W</t>
  </si>
  <si>
    <t>race 21</t>
  </si>
  <si>
    <t>race 22</t>
  </si>
  <si>
    <t>race 23</t>
  </si>
  <si>
    <t>Chris Morton</t>
  </si>
  <si>
    <t>Opng</t>
  </si>
  <si>
    <t>Greg Stenbeck</t>
  </si>
  <si>
    <t>S</t>
  </si>
  <si>
    <t>MARK FOY</t>
  </si>
  <si>
    <t>Time</t>
  </si>
  <si>
    <t>Mark Foy</t>
  </si>
  <si>
    <t>Race</t>
  </si>
  <si>
    <t>ave</t>
  </si>
  <si>
    <t>sec</t>
  </si>
  <si>
    <t>pos</t>
  </si>
  <si>
    <t>race 5</t>
  </si>
  <si>
    <t>race 6</t>
  </si>
  <si>
    <t>1sts</t>
  </si>
  <si>
    <t>2nds</t>
  </si>
  <si>
    <t>3rds</t>
  </si>
  <si>
    <t>race 7</t>
  </si>
  <si>
    <t>race 8</t>
  </si>
  <si>
    <t>Allen Walbridge</t>
  </si>
  <si>
    <t>days</t>
  </si>
  <si>
    <t>Mark Foy Start Times</t>
  </si>
  <si>
    <t>gun</t>
  </si>
  <si>
    <t>Race 1</t>
  </si>
  <si>
    <t>Race 2</t>
  </si>
  <si>
    <t>John Robb</t>
  </si>
  <si>
    <t>race 9</t>
  </si>
  <si>
    <t>race 10</t>
  </si>
  <si>
    <t>race 11</t>
  </si>
  <si>
    <t>race 12</t>
  </si>
  <si>
    <t>hp 20</t>
  </si>
  <si>
    <t>hp 19</t>
  </si>
  <si>
    <t>hp 18</t>
  </si>
  <si>
    <t>hp 17</t>
  </si>
  <si>
    <t>hp 16</t>
  </si>
  <si>
    <t>hp 15</t>
  </si>
  <si>
    <t>hp 14</t>
  </si>
  <si>
    <t>hp 13</t>
  </si>
  <si>
    <t>hp 12</t>
  </si>
  <si>
    <t>hp 11</t>
  </si>
  <si>
    <t>Graham Barker</t>
  </si>
  <si>
    <t>F</t>
  </si>
  <si>
    <t>hp 21</t>
  </si>
  <si>
    <t>hp 22</t>
  </si>
  <si>
    <t xml:space="preserve">   Two Laps</t>
  </si>
  <si>
    <t>I</t>
  </si>
  <si>
    <t>mf1</t>
  </si>
  <si>
    <t xml:space="preserve">mf2 </t>
  </si>
  <si>
    <t>Competed</t>
  </si>
  <si>
    <t>Races</t>
  </si>
  <si>
    <t>mf3</t>
  </si>
  <si>
    <t>mf5</t>
  </si>
  <si>
    <t>mf6</t>
  </si>
  <si>
    <t>mf7</t>
  </si>
  <si>
    <t>mf8</t>
  </si>
  <si>
    <t>mf9</t>
  </si>
  <si>
    <t>mf10</t>
  </si>
  <si>
    <t>mf4</t>
  </si>
  <si>
    <t>race 24</t>
  </si>
  <si>
    <t>race 25</t>
  </si>
  <si>
    <t>race 26</t>
  </si>
  <si>
    <t>hp 23</t>
  </si>
  <si>
    <t>hp 24</t>
  </si>
  <si>
    <t>hp 25</t>
  </si>
  <si>
    <t>hp 26</t>
  </si>
  <si>
    <t>4</t>
  </si>
  <si>
    <t>Barrie Campbell</t>
  </si>
  <si>
    <t>Z</t>
  </si>
  <si>
    <t>Ian Kohler</t>
  </si>
  <si>
    <t>New</t>
  </si>
  <si>
    <t>9</t>
  </si>
  <si>
    <t>3=</t>
  </si>
  <si>
    <t>Mike Lanigan</t>
  </si>
  <si>
    <t>L</t>
  </si>
  <si>
    <t>Ian Jarvie</t>
  </si>
  <si>
    <t>E</t>
  </si>
  <si>
    <t>N</t>
  </si>
  <si>
    <t>Neville Paul</t>
  </si>
  <si>
    <t>4=</t>
  </si>
  <si>
    <t>ORAKEI YACHT CLUB</t>
  </si>
  <si>
    <t>2013 / 2014 Mark Foy Championship</t>
  </si>
  <si>
    <t>ACCUMULATED POINTS</t>
  </si>
  <si>
    <t>gwpaul@xtra.co.nz</t>
  </si>
  <si>
    <t>To view week by week results, click the Month buttons below</t>
  </si>
  <si>
    <t>Mark Edmonds</t>
  </si>
  <si>
    <t>M</t>
  </si>
  <si>
    <t>Sandy Grigg</t>
  </si>
  <si>
    <t>Chris Wood</t>
  </si>
  <si>
    <t>Robert Blakey</t>
  </si>
  <si>
    <t>B</t>
  </si>
  <si>
    <t>G</t>
  </si>
  <si>
    <t>Sailing Every Thursday  - Summer @ 16:00 Winter @ 15:00</t>
  </si>
  <si>
    <t>POINTS RESULTS TO DATE</t>
  </si>
  <si>
    <t>2 races = 0 discards</t>
  </si>
  <si>
    <t>.</t>
  </si>
  <si>
    <t>RESULTS - JUNE</t>
  </si>
  <si>
    <t>RESULTS - SEPTEMBER</t>
  </si>
  <si>
    <t>7</t>
  </si>
  <si>
    <t>8</t>
  </si>
  <si>
    <t>Named Cell</t>
  </si>
  <si>
    <t>MARK FOY every THURSDAY</t>
  </si>
  <si>
    <t>Mark Foy for month</t>
  </si>
  <si>
    <t>Greg P enter Results here</t>
  </si>
  <si>
    <t>John Rountree</t>
  </si>
  <si>
    <t>Ross Morton</t>
  </si>
  <si>
    <t>..</t>
  </si>
  <si>
    <t>MASTER</t>
  </si>
  <si>
    <t>If you attend the evening but,</t>
  </si>
  <si>
    <t>of entries that evening</t>
  </si>
  <si>
    <t>races, you are given the max number</t>
  </si>
  <si>
    <t>Not competing in the Mark Foy races</t>
  </si>
  <si>
    <t>does not mean your handicap will change.</t>
  </si>
  <si>
    <t>Tom Speed</t>
  </si>
  <si>
    <t xml:space="preserve">   No Gates </t>
  </si>
  <si>
    <t>SERIES</t>
  </si>
  <si>
    <t>To view full results, click on the month buttons at the bottom of the screen.</t>
  </si>
  <si>
    <t>OVERALL</t>
  </si>
  <si>
    <t>Winter</t>
  </si>
  <si>
    <t>Summer</t>
  </si>
  <si>
    <t>John Macaulay</t>
  </si>
  <si>
    <t xml:space="preserve">DNC = Highest Number + 1 </t>
  </si>
  <si>
    <t>mf13</t>
  </si>
  <si>
    <t>mf14</t>
  </si>
  <si>
    <t>Bruce Watson</t>
  </si>
  <si>
    <t>Spring</t>
  </si>
  <si>
    <t>Autumn</t>
  </si>
  <si>
    <t>Sailing Every Thursday  - Summer @ 16:00 Winter @ 15:30</t>
  </si>
  <si>
    <t>N/C</t>
  </si>
  <si>
    <t>Start</t>
  </si>
  <si>
    <t>Chris Tudehope</t>
  </si>
  <si>
    <r>
      <t xml:space="preserve">To view week by week results, click the </t>
    </r>
    <r>
      <rPr>
        <b/>
        <i/>
        <sz val="10"/>
        <color theme="5" tint="-0.249977111117893"/>
        <rFont val="Arial"/>
        <family val="2"/>
      </rPr>
      <t>Month</t>
    </r>
    <r>
      <rPr>
        <b/>
        <i/>
        <sz val="10"/>
        <color theme="6" tint="-0.499984740745262"/>
        <rFont val="Arial"/>
        <family val="2"/>
      </rPr>
      <t xml:space="preserve"> buttons below</t>
    </r>
  </si>
  <si>
    <t>regulars</t>
  </si>
  <si>
    <t>ENTERED on the MONTH page</t>
  </si>
  <si>
    <t>Murray Broun</t>
  </si>
  <si>
    <t>Doug Ellis</t>
  </si>
  <si>
    <t>Peter &amp; Tony Heays</t>
  </si>
  <si>
    <t>series</t>
  </si>
  <si>
    <t xml:space="preserve">SPRING SERIES </t>
  </si>
  <si>
    <t>SUMMER SERIES</t>
  </si>
  <si>
    <t xml:space="preserve">AUTUMN SERIES </t>
  </si>
  <si>
    <t>WINTER SERIES</t>
  </si>
  <si>
    <t>FINAL</t>
  </si>
  <si>
    <t xml:space="preserve">AFTER </t>
  </si>
  <si>
    <t>TOTAL</t>
  </si>
  <si>
    <t>One</t>
  </si>
  <si>
    <t xml:space="preserve">Net </t>
  </si>
  <si>
    <t>Position</t>
  </si>
  <si>
    <t>Three</t>
  </si>
  <si>
    <t>points</t>
  </si>
  <si>
    <t>Drop</t>
  </si>
  <si>
    <t xml:space="preserve">for 3 </t>
  </si>
  <si>
    <t>Series</t>
  </si>
  <si>
    <t>REMEMBER - Final points are 3 out of 4 Series, 1 result is dropped.</t>
  </si>
  <si>
    <t xml:space="preserve">Date </t>
  </si>
  <si>
    <t>Mark Foy Results</t>
  </si>
  <si>
    <t>Ross McClew</t>
  </si>
  <si>
    <t>Richard Yates</t>
  </si>
  <si>
    <t>mf11</t>
  </si>
  <si>
    <t>mf12</t>
  </si>
  <si>
    <t>Phil Ruddenklau</t>
  </si>
  <si>
    <t>Phil Lory</t>
  </si>
  <si>
    <t>Johnathan Milne</t>
  </si>
  <si>
    <t>Race 3</t>
  </si>
  <si>
    <t>Andrew Kohler</t>
  </si>
  <si>
    <t>Lap &gt;&gt;</t>
  </si>
  <si>
    <t>mf15</t>
  </si>
  <si>
    <t>Robert Ross</t>
  </si>
  <si>
    <t>mf16</t>
  </si>
  <si>
    <t>mf17</t>
  </si>
  <si>
    <t>mf18</t>
  </si>
  <si>
    <t>race 27</t>
  </si>
  <si>
    <t>mf27</t>
  </si>
  <si>
    <t>mf26</t>
  </si>
  <si>
    <t>mf25</t>
  </si>
  <si>
    <t>mf24</t>
  </si>
  <si>
    <t>mf23</t>
  </si>
  <si>
    <t>mf22</t>
  </si>
  <si>
    <t>mf21</t>
  </si>
  <si>
    <t>mf20</t>
  </si>
  <si>
    <t>mf19</t>
  </si>
  <si>
    <t>Brian Hughes</t>
  </si>
  <si>
    <t>16=</t>
  </si>
  <si>
    <t>5=</t>
  </si>
  <si>
    <t>11=</t>
  </si>
  <si>
    <t>Graeme MacKay</t>
  </si>
  <si>
    <t xml:space="preserve"> G I</t>
  </si>
  <si>
    <t>race 28</t>
  </si>
  <si>
    <t>race 29</t>
  </si>
  <si>
    <t>race 30</t>
  </si>
  <si>
    <t>mf28</t>
  </si>
  <si>
    <t>mf29</t>
  </si>
  <si>
    <t>mf30</t>
  </si>
  <si>
    <t>dnc</t>
  </si>
  <si>
    <t xml:space="preserve"> 16</t>
  </si>
  <si>
    <t xml:space="preserve"> 17</t>
  </si>
  <si>
    <t xml:space="preserve"> 12</t>
  </si>
  <si>
    <t xml:space="preserve"> 13</t>
  </si>
  <si>
    <t xml:space="preserve"> 21</t>
  </si>
  <si>
    <t xml:space="preserve"> 19</t>
  </si>
  <si>
    <t>Bob Blakey</t>
  </si>
  <si>
    <t>Sailing Every Thursday  - Summer @ 15:30 - Winter @ 15:30</t>
  </si>
  <si>
    <t>Unless a Special Event</t>
  </si>
  <si>
    <t>Reuben Muir</t>
  </si>
  <si>
    <t>John Fair</t>
  </si>
  <si>
    <t>John Faire</t>
  </si>
  <si>
    <t>Every Tuesday &amp; Thursday  @ 15:30 - MF @ 16:00</t>
  </si>
  <si>
    <t>03</t>
  </si>
  <si>
    <t xml:space="preserve"> 03</t>
  </si>
  <si>
    <t xml:space="preserve"> 57</t>
  </si>
  <si>
    <t xml:space="preserve"> 33</t>
  </si>
  <si>
    <t xml:space="preserve"> 41</t>
  </si>
  <si>
    <t xml:space="preserve"> 52</t>
  </si>
  <si>
    <t xml:space="preserve"> 55</t>
  </si>
  <si>
    <t xml:space="preserve"> 09</t>
  </si>
  <si>
    <t xml:space="preserve"> 44</t>
  </si>
  <si>
    <t xml:space="preserve"> 26</t>
  </si>
  <si>
    <t xml:space="preserve"> 18</t>
  </si>
  <si>
    <t xml:space="preserve"> 77</t>
  </si>
  <si>
    <t xml:space="preserve"> 91</t>
  </si>
  <si>
    <t xml:space="preserve"> 25</t>
  </si>
  <si>
    <t xml:space="preserve"> 02</t>
  </si>
  <si>
    <t xml:space="preserve"> 80</t>
  </si>
  <si>
    <t xml:space="preserve"> 48</t>
  </si>
  <si>
    <t>6=</t>
  </si>
  <si>
    <t>09</t>
  </si>
  <si>
    <t>02</t>
  </si>
  <si>
    <t>?</t>
  </si>
  <si>
    <t>E/76</t>
  </si>
  <si>
    <t xml:space="preserve"> 56</t>
  </si>
  <si>
    <t xml:space="preserve"> 76</t>
  </si>
  <si>
    <t xml:space="preserve"> 15</t>
  </si>
  <si>
    <t xml:space="preserve"> 70</t>
  </si>
  <si>
    <t>12=</t>
  </si>
  <si>
    <t>October 2018 to December 2018</t>
  </si>
  <si>
    <t>16 races - 4 discards</t>
  </si>
  <si>
    <t>30 races - 7 discards</t>
  </si>
  <si>
    <t>January 2019 to March 2019</t>
  </si>
  <si>
    <t>April 2019 to June 2019</t>
  </si>
  <si>
    <t>17 races - 4 discards</t>
  </si>
  <si>
    <t>25=</t>
  </si>
  <si>
    <t>July 2019 to September 2019</t>
  </si>
  <si>
    <t>2018 / 2019 Stenbeck Mark Foy Trophy</t>
  </si>
  <si>
    <t>UPDATED 25th September 2018</t>
  </si>
  <si>
    <t xml:space="preserve"> 53</t>
  </si>
  <si>
    <t xml:space="preserve"> 67</t>
  </si>
  <si>
    <t>Scratch</t>
  </si>
  <si>
    <t>ENTER Start Time &gt;&gt;&gt;</t>
  </si>
  <si>
    <t xml:space="preserve"> - if conditions doubtful</t>
  </si>
  <si>
    <r>
      <rPr>
        <sz val="10"/>
        <color rgb="FFFF0000"/>
        <rFont val="Arial"/>
        <family val="2"/>
      </rPr>
      <t>Summer</t>
    </r>
    <r>
      <rPr>
        <sz val="10"/>
        <rFont val="Arial"/>
        <family val="2"/>
      </rPr>
      <t xml:space="preserve">  . . . Mark Foy approx </t>
    </r>
    <r>
      <rPr>
        <b/>
        <sz val="10"/>
        <rFont val="Arial"/>
        <family val="2"/>
      </rPr>
      <t>15:45</t>
    </r>
  </si>
  <si>
    <r>
      <rPr>
        <sz val="10"/>
        <color rgb="FF0070C0"/>
        <rFont val="Arial"/>
        <family val="2"/>
      </rPr>
      <t>Winter</t>
    </r>
    <r>
      <rPr>
        <sz val="10"/>
        <color rgb="FF00B050"/>
        <rFont val="Arial"/>
        <family val="2"/>
      </rPr>
      <t xml:space="preserve"> </t>
    </r>
    <r>
      <rPr>
        <sz val="10"/>
        <rFont val="Arial"/>
        <family val="2"/>
      </rPr>
      <t xml:space="preserve">. . . . . Mark Foy approx </t>
    </r>
    <r>
      <rPr>
        <b/>
        <sz val="10"/>
        <rFont val="Arial"/>
        <family val="2"/>
      </rPr>
      <t>15:45</t>
    </r>
  </si>
  <si>
    <t>TIME LIMIT - 15 minutes</t>
  </si>
  <si>
    <t>STAND DOWN for each race to</t>
  </si>
  <si>
    <t xml:space="preserve">ONE competitor WILL </t>
  </si>
  <si>
    <t>RECORD the results .</t>
  </si>
  <si>
    <t>the results</t>
  </si>
  <si>
    <t>The WINNER  . . . is to CALL</t>
  </si>
  <si>
    <t>The Stand down member gets</t>
  </si>
  <si>
    <t xml:space="preserve">Enter the Standing Down Competitor    </t>
  </si>
  <si>
    <t xml:space="preserve"> - Here &gt;&gt;&gt;</t>
  </si>
  <si>
    <t>Please Record the Results on the sheet provided  . . . And  Email Results to:</t>
  </si>
  <si>
    <r>
      <rPr>
        <b/>
        <i/>
        <sz val="10"/>
        <color rgb="FFFF0000"/>
        <rFont val="Arial"/>
        <family val="2"/>
      </rPr>
      <t>Red</t>
    </r>
    <r>
      <rPr>
        <i/>
        <sz val="10"/>
        <rFont val="Arial"/>
        <family val="2"/>
      </rPr>
      <t xml:space="preserve"> are average results for those who have stood down to record the results</t>
    </r>
  </si>
  <si>
    <t>1   /   F</t>
  </si>
  <si>
    <t>14=</t>
  </si>
  <si>
    <t>SPRING MARK FOY</t>
  </si>
  <si>
    <t>2019/2020 Mark Foy Championship</t>
  </si>
  <si>
    <t>E &amp; O E</t>
  </si>
  <si>
    <t>2019/2020 Scratch Races Trial</t>
  </si>
  <si>
    <t xml:space="preserve">A Trial of two scratch Races </t>
  </si>
  <si>
    <t>after the Mark Foy Races</t>
  </si>
  <si>
    <t>16th Jan</t>
  </si>
  <si>
    <t>23rd Jan</t>
  </si>
  <si>
    <t>1=</t>
  </si>
  <si>
    <t>RESULTS to Date - MARCH</t>
  </si>
  <si>
    <t>RESULTS to Date - FEBRUARY</t>
  </si>
  <si>
    <t>RESULTS to Date - January 2020</t>
  </si>
  <si>
    <t>30th Jan</t>
  </si>
  <si>
    <t>SUMMER Series</t>
  </si>
  <si>
    <t>their average position for the day</t>
  </si>
  <si>
    <t>d</t>
  </si>
  <si>
    <t>dns</t>
  </si>
  <si>
    <t>2=</t>
  </si>
  <si>
    <t>8=</t>
  </si>
  <si>
    <t>dnf</t>
  </si>
  <si>
    <t>2020 SUMMER MF Series</t>
  </si>
  <si>
    <t>20th Feb</t>
  </si>
  <si>
    <t>13th Feb</t>
  </si>
  <si>
    <t>27th Feb</t>
  </si>
  <si>
    <t>10=</t>
  </si>
  <si>
    <t>13=</t>
  </si>
  <si>
    <t>TBA</t>
  </si>
  <si>
    <t>Peter Heays</t>
  </si>
  <si>
    <t xml:space="preserve"> 88</t>
  </si>
  <si>
    <t>Super 6</t>
  </si>
  <si>
    <t xml:space="preserve"> 05</t>
  </si>
  <si>
    <t>5th Mar</t>
  </si>
  <si>
    <t>7=</t>
  </si>
  <si>
    <t>9=</t>
  </si>
  <si>
    <t>+5</t>
  </si>
  <si>
    <t>12th Mar</t>
  </si>
  <si>
    <t>17=</t>
  </si>
  <si>
    <t>13th Mar</t>
  </si>
  <si>
    <t>19th Mar</t>
  </si>
  <si>
    <t>26th March 2020</t>
  </si>
  <si>
    <t>24 races = 6 discards</t>
  </si>
  <si>
    <t>26th Mar</t>
  </si>
  <si>
    <t>19=</t>
  </si>
  <si>
    <t>A little down on numbers, still way up there in competition</t>
  </si>
  <si>
    <t>First Equal for the evening goes to Reuben Muir, Chris Tudehope &amp; Phi Lory</t>
  </si>
  <si>
    <t>Bruce Watson holds on to 1st for the series while Ross McClew holds 2nd</t>
  </si>
  <si>
    <r>
      <rPr>
        <b/>
        <sz val="10"/>
        <color indexed="10"/>
        <rFont val="Arial"/>
        <family val="2"/>
      </rPr>
      <t xml:space="preserve">MF Racing - LAST SUMMER Series </t>
    </r>
    <r>
      <rPr>
        <b/>
        <sz val="10"/>
        <rFont val="Arial"/>
        <family val="2"/>
      </rPr>
      <t xml:space="preserve"> . . .  </t>
    </r>
    <r>
      <rPr>
        <b/>
        <sz val="10"/>
        <color indexed="12"/>
        <rFont val="Arial"/>
        <family val="2"/>
      </rPr>
      <t>Thursday</t>
    </r>
    <r>
      <rPr>
        <b/>
        <sz val="10"/>
        <color indexed="17"/>
        <rFont val="Arial"/>
        <family val="2"/>
      </rPr>
      <t xml:space="preserve">  . . . 26th March 2020 3:30 pm . . . Mark Foy approx 3:45 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</si>
</sst>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u/>
      <sz val="8.5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20"/>
      <color indexed="17"/>
      <name val="Bodoni MT Black"/>
      <family val="1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color theme="6" tint="-0.249977111117893"/>
      <name val="Arial"/>
      <family val="2"/>
    </font>
    <font>
      <b/>
      <sz val="14"/>
      <color rgb="FFFF0000"/>
      <name val="Arial"/>
      <family val="2"/>
    </font>
    <font>
      <sz val="8"/>
      <color theme="6" tint="-0.499984740745262"/>
      <name val="Arial"/>
      <family val="2"/>
    </font>
    <font>
      <b/>
      <sz val="22"/>
      <color rgb="FF002060"/>
      <name val="Britannic Bold"/>
      <family val="2"/>
    </font>
    <font>
      <b/>
      <i/>
      <sz val="10"/>
      <color theme="6" tint="-0.499984740745262"/>
      <name val="Arial"/>
      <family val="2"/>
    </font>
    <font>
      <b/>
      <i/>
      <sz val="12"/>
      <color theme="6" tint="-0.499984740745262"/>
      <name val="Arial"/>
      <family val="2"/>
    </font>
    <font>
      <b/>
      <sz val="24"/>
      <color rgb="FF002060"/>
      <name val="Britannic Bold"/>
      <family val="2"/>
    </font>
    <font>
      <b/>
      <sz val="8"/>
      <color rgb="FF0070C0"/>
      <name val="Arial"/>
      <family val="2"/>
    </font>
    <font>
      <sz val="10"/>
      <color rgb="FF002060"/>
      <name val="Arial"/>
      <family val="2"/>
    </font>
    <font>
      <sz val="10"/>
      <color theme="6" tint="-0.499984740745262"/>
      <name val="Arial"/>
      <family val="2"/>
    </font>
    <font>
      <b/>
      <sz val="8"/>
      <color rgb="FFFF0000"/>
      <name val="Arial"/>
      <family val="2"/>
    </font>
    <font>
      <b/>
      <sz val="16"/>
      <color rgb="FF13BF1B"/>
      <name val="Arial"/>
      <family val="2"/>
    </font>
    <font>
      <sz val="8"/>
      <color rgb="FFFF0000"/>
      <name val="Arial"/>
      <family val="2"/>
    </font>
    <font>
      <b/>
      <sz val="11"/>
      <color theme="6" tint="-0.499984740745262"/>
      <name val="Arial"/>
      <family val="2"/>
    </font>
    <font>
      <b/>
      <i/>
      <sz val="11"/>
      <color theme="6" tint="-0.499984740745262"/>
      <name val="Arial"/>
      <family val="2"/>
    </font>
    <font>
      <b/>
      <sz val="16"/>
      <color rgb="FFFF0000"/>
      <name val="Arial"/>
      <family val="2"/>
    </font>
    <font>
      <b/>
      <i/>
      <sz val="10"/>
      <color theme="5" tint="-0.249977111117893"/>
      <name val="Arial"/>
      <family val="2"/>
    </font>
    <font>
      <sz val="10"/>
      <color rgb="FF92D050"/>
      <name val="Arial"/>
      <family val="2"/>
    </font>
    <font>
      <i/>
      <sz val="10"/>
      <color theme="6" tint="-0.249977111117893"/>
      <name val="Arial"/>
      <family val="2"/>
    </font>
    <font>
      <b/>
      <i/>
      <sz val="11"/>
      <color rgb="FF92D05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4"/>
      <name val="Arial"/>
      <family val="2"/>
    </font>
    <font>
      <b/>
      <sz val="8"/>
      <color theme="6" tint="-0.499984740745262"/>
      <name val="Arial"/>
      <family val="2"/>
    </font>
    <font>
      <sz val="20"/>
      <name val="Arial"/>
      <family val="2"/>
    </font>
    <font>
      <b/>
      <sz val="8"/>
      <color rgb="FF00B050"/>
      <name val="Arial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b/>
      <i/>
      <sz val="12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theme="4"/>
      <name val="Arial"/>
      <family val="2"/>
    </font>
    <font>
      <b/>
      <sz val="9"/>
      <color rgb="FFFF0000"/>
      <name val="Arial"/>
      <family val="2"/>
    </font>
    <font>
      <b/>
      <sz val="12"/>
      <color theme="6" tint="-0.499984740745262"/>
      <name val="Arial"/>
      <family val="2"/>
    </font>
    <font>
      <u/>
      <sz val="14"/>
      <color indexed="12"/>
      <name val="Arial"/>
      <family val="2"/>
    </font>
    <font>
      <b/>
      <i/>
      <sz val="12"/>
      <color rgb="FF0070C0"/>
      <name val="Arial"/>
      <family val="2"/>
    </font>
    <font>
      <i/>
      <sz val="10"/>
      <color rgb="FFFF0000"/>
      <name val="Arial"/>
      <family val="2"/>
    </font>
    <font>
      <b/>
      <sz val="12"/>
      <color theme="4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5BC9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5" fillId="0" borderId="0" xfId="0" applyFont="1" applyAlignment="1"/>
    <xf numFmtId="1" fontId="21" fillId="0" borderId="6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0" fillId="0" borderId="4" xfId="0" applyBorder="1"/>
    <xf numFmtId="0" fontId="27" fillId="0" borderId="12" xfId="0" applyFont="1" applyBorder="1" applyAlignment="1">
      <alignment horizontal="center"/>
    </xf>
    <xf numFmtId="0" fontId="30" fillId="0" borderId="4" xfId="0" applyFont="1" applyBorder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19" fillId="0" borderId="11" xfId="0" applyFont="1" applyBorder="1" applyAlignment="1">
      <alignment horizontal="center"/>
    </xf>
    <xf numFmtId="0" fontId="35" fillId="0" borderId="0" xfId="0" applyFont="1"/>
    <xf numFmtId="0" fontId="1" fillId="0" borderId="0" xfId="0" quotePrefix="1" applyFont="1" applyFill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/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1" fontId="2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7" fillId="0" borderId="0" xfId="0" applyFont="1"/>
    <xf numFmtId="0" fontId="6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46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47" fillId="0" borderId="0" xfId="0" applyFont="1"/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26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1" fillId="0" borderId="7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2" fillId="0" borderId="15" xfId="0" quotePrefix="1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28" fillId="0" borderId="0" xfId="0" applyFont="1"/>
    <xf numFmtId="0" fontId="48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9" fillId="0" borderId="0" xfId="0" applyFont="1"/>
    <xf numFmtId="0" fontId="40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0" fontId="52" fillId="0" borderId="0" xfId="0" applyFont="1"/>
    <xf numFmtId="0" fontId="44" fillId="0" borderId="0" xfId="0" applyFont="1"/>
    <xf numFmtId="0" fontId="28" fillId="0" borderId="0" xfId="0" applyFont="1" applyAlignment="1">
      <alignment horizontal="left"/>
    </xf>
    <xf numFmtId="0" fontId="28" fillId="0" borderId="0" xfId="0" quotePrefix="1" applyFont="1" applyAlignment="1">
      <alignment horizontal="center"/>
    </xf>
    <xf numFmtId="1" fontId="53" fillId="0" borderId="6" xfId="0" applyNumberFormat="1" applyFont="1" applyBorder="1" applyAlignment="1">
      <alignment horizontal="center"/>
    </xf>
    <xf numFmtId="1" fontId="53" fillId="0" borderId="7" xfId="0" applyNumberFormat="1" applyFont="1" applyBorder="1" applyAlignment="1">
      <alignment horizontal="center"/>
    </xf>
    <xf numFmtId="1" fontId="53" fillId="0" borderId="7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" fontId="53" fillId="0" borderId="1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8" fillId="0" borderId="0" xfId="0" applyFont="1" applyAlignment="1"/>
    <xf numFmtId="0" fontId="23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30" fillId="0" borderId="0" xfId="0" applyFont="1" applyBorder="1"/>
    <xf numFmtId="0" fontId="8" fillId="0" borderId="0" xfId="0" applyFont="1" applyBorder="1" applyAlignment="1">
      <alignment horizontal="right"/>
    </xf>
    <xf numFmtId="1" fontId="57" fillId="0" borderId="0" xfId="0" applyNumberFormat="1" applyFont="1" applyBorder="1" applyAlignment="1">
      <alignment horizontal="left"/>
    </xf>
    <xf numFmtId="0" fontId="56" fillId="0" borderId="16" xfId="0" applyFont="1" applyFill="1" applyBorder="1" applyAlignment="1">
      <alignment horizontal="center"/>
    </xf>
    <xf numFmtId="0" fontId="61" fillId="0" borderId="0" xfId="0" applyFon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1" fillId="0" borderId="0" xfId="0" quotePrefix="1" applyFont="1"/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3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6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66" fillId="0" borderId="0" xfId="0" applyFont="1"/>
    <xf numFmtId="0" fontId="21" fillId="0" borderId="1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6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1" fontId="28" fillId="0" borderId="4" xfId="0" applyNumberFormat="1" applyFont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1" fontId="72" fillId="0" borderId="4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73" fillId="0" borderId="0" xfId="0" applyFont="1" applyAlignment="1"/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0" fillId="0" borderId="12" xfId="0" applyFont="1" applyBorder="1"/>
    <xf numFmtId="0" fontId="0" fillId="0" borderId="12" xfId="0" applyBorder="1"/>
    <xf numFmtId="0" fontId="32" fillId="0" borderId="0" xfId="0" applyFont="1" applyBorder="1" applyAlignment="1"/>
    <xf numFmtId="0" fontId="45" fillId="0" borderId="0" xfId="0" applyFont="1"/>
    <xf numFmtId="0" fontId="77" fillId="0" borderId="0" xfId="0" applyFont="1" applyBorder="1" applyAlignment="1"/>
    <xf numFmtId="0" fontId="25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78" fillId="0" borderId="0" xfId="0" applyFont="1"/>
    <xf numFmtId="0" fontId="0" fillId="0" borderId="5" xfId="0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/>
    <xf numFmtId="0" fontId="14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81" fillId="0" borderId="0" xfId="1" applyFont="1" applyAlignment="1" applyProtection="1"/>
    <xf numFmtId="0" fontId="82" fillId="0" borderId="0" xfId="0" applyFont="1" applyBorder="1" applyAlignment="1"/>
    <xf numFmtId="16" fontId="1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4" fillId="0" borderId="7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31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6" fillId="0" borderId="6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2" fillId="0" borderId="16" xfId="0" quotePrefix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6" fillId="0" borderId="6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/>
    <xf numFmtId="0" fontId="21" fillId="0" borderId="6" xfId="0" quotePrefix="1" applyFont="1" applyBorder="1" applyAlignment="1">
      <alignment horizontal="center"/>
    </xf>
    <xf numFmtId="0" fontId="21" fillId="0" borderId="7" xfId="0" quotePrefix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Fill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5" fontId="1" fillId="0" borderId="20" xfId="0" applyNumberFormat="1" applyFont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15" fontId="0" fillId="0" borderId="22" xfId="0" applyNumberFormat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5" fontId="1" fillId="0" borderId="26" xfId="0" applyNumberFormat="1" applyFont="1" applyBorder="1" applyAlignment="1">
      <alignment horizontal="center"/>
    </xf>
    <xf numFmtId="15" fontId="0" fillId="0" borderId="27" xfId="0" applyNumberForma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74" fillId="0" borderId="40" xfId="0" applyFont="1" applyBorder="1" applyAlignment="1">
      <alignment horizontal="center"/>
    </xf>
    <xf numFmtId="0" fontId="74" fillId="0" borderId="41" xfId="0" applyFont="1" applyBorder="1" applyAlignment="1">
      <alignment horizontal="center"/>
    </xf>
    <xf numFmtId="0" fontId="74" fillId="0" borderId="42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79" fillId="0" borderId="16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6B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55</xdr:row>
      <xdr:rowOff>9525</xdr:rowOff>
    </xdr:from>
    <xdr:to>
      <xdr:col>0</xdr:col>
      <xdr:colOff>800100</xdr:colOff>
      <xdr:row>55</xdr:row>
      <xdr:rowOff>9525</xdr:rowOff>
    </xdr:to>
    <xdr:sp macro="" textlink="">
      <xdr:nvSpPr>
        <xdr:cNvPr id="22076" name="Line 23">
          <a:extLst>
            <a:ext uri="{FF2B5EF4-FFF2-40B4-BE49-F238E27FC236}">
              <a16:creationId xmlns="" xmlns:a16="http://schemas.microsoft.com/office/drawing/2014/main" id="{00000000-0008-0000-0A00-00003C560000}"/>
            </a:ext>
          </a:extLst>
        </xdr:cNvPr>
        <xdr:cNvSpPr>
          <a:spLocks noChangeShapeType="1"/>
        </xdr:cNvSpPr>
      </xdr:nvSpPr>
      <xdr:spPr bwMode="auto">
        <a:xfrm>
          <a:off x="800100" y="1159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800100</xdr:colOff>
      <xdr:row>56</xdr:row>
      <xdr:rowOff>9525</xdr:rowOff>
    </xdr:from>
    <xdr:to>
      <xdr:col>0</xdr:col>
      <xdr:colOff>800100</xdr:colOff>
      <xdr:row>56</xdr:row>
      <xdr:rowOff>9525</xdr:rowOff>
    </xdr:to>
    <xdr:sp macro="" textlink="">
      <xdr:nvSpPr>
        <xdr:cNvPr id="22077" name="Line 23">
          <a:extLst>
            <a:ext uri="{FF2B5EF4-FFF2-40B4-BE49-F238E27FC236}">
              <a16:creationId xmlns="" xmlns:a16="http://schemas.microsoft.com/office/drawing/2014/main" id="{00000000-0008-0000-0A00-00003D560000}"/>
            </a:ext>
          </a:extLst>
        </xdr:cNvPr>
        <xdr:cNvSpPr>
          <a:spLocks noChangeShapeType="1"/>
        </xdr:cNvSpPr>
      </xdr:nvSpPr>
      <xdr:spPr bwMode="auto">
        <a:xfrm>
          <a:off x="800100" y="1188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81"/>
  <sheetViews>
    <sheetView tabSelected="1" zoomScale="94" zoomScaleNormal="94" workbookViewId="0"/>
  </sheetViews>
  <sheetFormatPr defaultRowHeight="12.75"/>
  <cols>
    <col min="1" max="1" width="5.140625" style="1" customWidth="1"/>
    <col min="2" max="2" width="5" style="1" customWidth="1"/>
    <col min="3" max="3" width="17" customWidth="1"/>
    <col min="4" max="4" width="5.140625" style="11" customWidth="1"/>
    <col min="5" max="5" width="6.28515625" customWidth="1"/>
    <col min="6" max="6" width="6.85546875" customWidth="1"/>
    <col min="7" max="7" width="6.28515625" customWidth="1"/>
    <col min="8" max="8" width="1.42578125" style="5" customWidth="1"/>
    <col min="9" max="10" width="5" style="5" customWidth="1"/>
    <col min="11" max="11" width="4.28515625" style="5" customWidth="1"/>
    <col min="12" max="12" width="5.42578125" style="5" customWidth="1"/>
    <col min="13" max="13" width="5.85546875" style="5" customWidth="1"/>
    <col min="14" max="14" width="5.28515625" style="5" customWidth="1"/>
    <col min="15" max="15" width="6" style="5" customWidth="1"/>
    <col min="16" max="16" width="5" style="5" customWidth="1"/>
    <col min="17" max="17" width="4.42578125" style="5" customWidth="1"/>
    <col min="18" max="18" width="5.140625" style="5" customWidth="1"/>
    <col min="19" max="20" width="5.28515625" style="5" customWidth="1"/>
    <col min="21" max="21" width="5.5703125" style="160" customWidth="1"/>
    <col min="22" max="22" width="5.140625" customWidth="1"/>
    <col min="23" max="27" width="4.7109375" customWidth="1"/>
    <col min="28" max="28" width="4.85546875" customWidth="1"/>
    <col min="29" max="39" width="4.7109375" customWidth="1"/>
    <col min="40" max="40" width="7.85546875" style="1" customWidth="1"/>
    <col min="41" max="45" width="4.7109375" customWidth="1"/>
  </cols>
  <sheetData>
    <row r="1" spans="1:57" ht="27">
      <c r="C1" s="127" t="s">
        <v>114</v>
      </c>
      <c r="D1" s="12"/>
      <c r="E1" s="5"/>
      <c r="F1" s="5"/>
      <c r="G1" s="5"/>
      <c r="H1" s="1"/>
      <c r="K1" s="9" t="s">
        <v>20</v>
      </c>
      <c r="L1" s="1"/>
      <c r="M1" s="1"/>
      <c r="N1" s="9" t="s">
        <v>18</v>
      </c>
      <c r="Q1" s="1"/>
      <c r="R1" s="1"/>
      <c r="U1" s="176"/>
      <c r="AG1" s="88"/>
      <c r="AH1" s="5"/>
      <c r="AI1" s="5"/>
      <c r="AJ1" s="5"/>
      <c r="AK1" s="5"/>
      <c r="AL1" s="88"/>
      <c r="AM1" s="156" t="s">
        <v>155</v>
      </c>
      <c r="AN1" s="24">
        <v>17</v>
      </c>
      <c r="AO1" s="88"/>
      <c r="AP1" s="88" t="s">
        <v>134</v>
      </c>
      <c r="AQ1" s="88"/>
      <c r="AR1" s="88"/>
      <c r="AS1" s="88"/>
      <c r="AT1" s="88"/>
      <c r="AU1" s="88"/>
      <c r="AV1" s="88"/>
      <c r="AW1" s="88"/>
      <c r="AX1" s="88"/>
      <c r="AY1" s="88"/>
      <c r="AZ1" s="88"/>
    </row>
    <row r="2" spans="1:57" ht="18" customHeight="1">
      <c r="E2" s="5"/>
      <c r="F2" s="5"/>
      <c r="G2" s="5"/>
      <c r="H2" s="129"/>
      <c r="K2" s="9" t="s">
        <v>14</v>
      </c>
      <c r="L2" s="1"/>
      <c r="M2" s="1"/>
      <c r="N2" s="9" t="s">
        <v>15</v>
      </c>
      <c r="Q2" s="1"/>
      <c r="R2" s="1"/>
      <c r="U2" s="176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24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</row>
    <row r="3" spans="1:57" ht="24" customHeight="1">
      <c r="C3" s="85" t="s">
        <v>299</v>
      </c>
      <c r="E3" s="5"/>
      <c r="F3" s="5"/>
      <c r="K3" s="6"/>
      <c r="N3" s="6" t="s">
        <v>25</v>
      </c>
      <c r="U3" s="56">
        <f>DNC</f>
        <v>17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148" t="s">
        <v>142</v>
      </c>
      <c r="AN3" s="24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</row>
    <row r="4" spans="1:57" ht="20.25">
      <c r="C4" s="159" t="s">
        <v>311</v>
      </c>
      <c r="D4" s="13"/>
      <c r="J4" s="17" t="s">
        <v>240</v>
      </c>
      <c r="P4"/>
      <c r="R4" s="34"/>
      <c r="U4" s="362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148" t="s">
        <v>144</v>
      </c>
      <c r="AN4" s="24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</row>
    <row r="5" spans="1:57" ht="17.25" customHeight="1" thickBot="1">
      <c r="A5" s="22"/>
      <c r="E5" s="5"/>
      <c r="F5" s="5"/>
      <c r="G5" s="5"/>
      <c r="U5" s="3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149" t="s">
        <v>143</v>
      </c>
      <c r="AN5" s="24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</row>
    <row r="6" spans="1:57" ht="13.5" thickBot="1">
      <c r="A6" s="398" t="s">
        <v>84</v>
      </c>
      <c r="B6" s="398"/>
      <c r="E6" s="413" t="s">
        <v>42</v>
      </c>
      <c r="F6" s="414"/>
      <c r="G6" s="415"/>
      <c r="I6" s="58" t="s">
        <v>104</v>
      </c>
      <c r="J6" s="404" t="s">
        <v>333</v>
      </c>
      <c r="K6" s="405"/>
      <c r="L6" s="405"/>
      <c r="M6" s="406"/>
      <c r="O6" s="58" t="s">
        <v>104</v>
      </c>
      <c r="P6" s="419" t="s">
        <v>336</v>
      </c>
      <c r="Q6" s="405"/>
      <c r="R6" s="405"/>
      <c r="S6" s="406"/>
      <c r="U6" s="58" t="s">
        <v>104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149" t="s">
        <v>145</v>
      </c>
      <c r="AN6" s="24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</row>
    <row r="7" spans="1:57">
      <c r="A7" s="398" t="s">
        <v>83</v>
      </c>
      <c r="B7" s="398"/>
      <c r="E7" s="25" t="s">
        <v>49</v>
      </c>
      <c r="F7" s="25" t="s">
        <v>50</v>
      </c>
      <c r="G7" s="25" t="s">
        <v>51</v>
      </c>
      <c r="I7" s="40" t="s">
        <v>41</v>
      </c>
      <c r="J7" s="410" t="s">
        <v>43</v>
      </c>
      <c r="K7" s="411"/>
      <c r="L7" s="412"/>
      <c r="M7" s="42" t="s">
        <v>44</v>
      </c>
      <c r="N7" s="43" t="s">
        <v>55</v>
      </c>
      <c r="O7" s="40" t="s">
        <v>41</v>
      </c>
      <c r="P7" s="429" t="s">
        <v>43</v>
      </c>
      <c r="Q7" s="426"/>
      <c r="R7" s="430"/>
      <c r="S7" s="42" t="s">
        <v>44</v>
      </c>
      <c r="T7" s="43" t="s">
        <v>55</v>
      </c>
      <c r="U7" s="40" t="s">
        <v>41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149" t="s">
        <v>146</v>
      </c>
      <c r="AN7" s="24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</row>
    <row r="8" spans="1:57" ht="13.5" thickBot="1">
      <c r="B8" s="23"/>
      <c r="E8" s="66"/>
      <c r="F8" s="48"/>
      <c r="G8" s="142"/>
      <c r="I8" s="41" t="s">
        <v>45</v>
      </c>
      <c r="J8" s="38">
        <v>19</v>
      </c>
      <c r="K8" s="27">
        <v>20</v>
      </c>
      <c r="L8" s="27">
        <v>21</v>
      </c>
      <c r="M8" s="386" t="s">
        <v>46</v>
      </c>
      <c r="N8" s="41" t="s">
        <v>44</v>
      </c>
      <c r="O8" s="41" t="s">
        <v>45</v>
      </c>
      <c r="P8" s="316">
        <v>22</v>
      </c>
      <c r="Q8" s="27">
        <v>23</v>
      </c>
      <c r="R8" s="27">
        <v>24</v>
      </c>
      <c r="S8" s="386" t="s">
        <v>46</v>
      </c>
      <c r="T8" s="41" t="s">
        <v>44</v>
      </c>
      <c r="U8" s="41" t="s">
        <v>45</v>
      </c>
      <c r="V8" s="87"/>
      <c r="W8" s="87"/>
      <c r="X8" s="87"/>
      <c r="Y8" s="87"/>
      <c r="Z8" s="87"/>
      <c r="AA8" s="87"/>
      <c r="AB8" s="26"/>
      <c r="AC8" s="24"/>
      <c r="AD8" s="24"/>
      <c r="AE8" s="87"/>
      <c r="AF8" s="87"/>
      <c r="AG8" s="26"/>
      <c r="AH8" s="26"/>
      <c r="AI8" s="97"/>
      <c r="AJ8" s="87"/>
      <c r="AK8" s="87"/>
      <c r="AL8" s="26"/>
      <c r="AM8" s="88"/>
      <c r="AN8" s="24"/>
      <c r="AO8" s="87"/>
      <c r="AP8" s="87"/>
      <c r="AQ8" s="26"/>
      <c r="AR8" s="26"/>
      <c r="AS8" s="97"/>
      <c r="AT8" s="88"/>
      <c r="AU8" s="88"/>
      <c r="AV8" s="88"/>
      <c r="AW8" s="88"/>
      <c r="AX8" s="88"/>
      <c r="AY8" s="88"/>
      <c r="AZ8" s="88"/>
    </row>
    <row r="9" spans="1:57">
      <c r="B9" s="23"/>
      <c r="E9" s="5"/>
      <c r="M9"/>
      <c r="O9" s="176"/>
      <c r="S9"/>
      <c r="U9" s="5"/>
      <c r="V9" s="44"/>
      <c r="W9" s="44"/>
      <c r="X9" s="44"/>
      <c r="Y9" s="44"/>
      <c r="Z9" s="44"/>
      <c r="AA9" s="24"/>
      <c r="AB9" s="44"/>
      <c r="AC9" s="44"/>
      <c r="AD9" s="44"/>
      <c r="AE9" s="44"/>
      <c r="AF9" s="24"/>
      <c r="AG9" s="44"/>
      <c r="AH9" s="44"/>
      <c r="AI9" s="97"/>
      <c r="AJ9" s="44"/>
      <c r="AK9" s="24"/>
      <c r="AL9" s="44"/>
      <c r="AM9" s="44"/>
      <c r="AN9" s="24"/>
      <c r="AO9" s="44"/>
      <c r="AP9" s="24"/>
      <c r="AQ9" s="44"/>
      <c r="AR9" s="44"/>
      <c r="AS9" s="97"/>
      <c r="AT9" s="88"/>
      <c r="AU9" s="88"/>
      <c r="AV9" s="88"/>
      <c r="AW9" s="88"/>
      <c r="AX9" s="88"/>
      <c r="AY9" s="88"/>
      <c r="AZ9" s="88"/>
    </row>
    <row r="10" spans="1:57">
      <c r="A10" s="388">
        <v>21</v>
      </c>
      <c r="B10" s="388"/>
      <c r="C10" t="s">
        <v>38</v>
      </c>
      <c r="D10" s="19" t="s">
        <v>242</v>
      </c>
      <c r="E10" s="66">
        <v>1</v>
      </c>
      <c r="F10" s="48">
        <v>3</v>
      </c>
      <c r="G10" s="142">
        <v>1</v>
      </c>
      <c r="H10"/>
      <c r="I10" s="379" t="s">
        <v>332</v>
      </c>
      <c r="J10" s="382">
        <v>15</v>
      </c>
      <c r="K10" s="384">
        <v>13</v>
      </c>
      <c r="L10" s="384">
        <v>9</v>
      </c>
      <c r="M10" s="257">
        <f>(L10+K10+J10)/3</f>
        <v>12.333333333333334</v>
      </c>
      <c r="N10" s="62" t="s">
        <v>323</v>
      </c>
      <c r="O10" s="110">
        <v>0</v>
      </c>
      <c r="P10" s="387">
        <v>7</v>
      </c>
      <c r="Q10" s="387">
        <v>10</v>
      </c>
      <c r="R10" s="385">
        <v>4</v>
      </c>
      <c r="S10" s="257">
        <f>(R10+Q10+P10)/3</f>
        <v>7</v>
      </c>
      <c r="T10" s="126">
        <v>8</v>
      </c>
      <c r="U10" s="111">
        <v>0</v>
      </c>
      <c r="V10" s="101"/>
      <c r="W10" s="101"/>
      <c r="X10" s="101"/>
      <c r="Y10" s="101"/>
      <c r="Z10" s="101"/>
      <c r="AA10" s="101"/>
      <c r="AB10" s="101"/>
      <c r="AC10" s="101"/>
      <c r="AD10" s="99"/>
      <c r="AE10" s="92"/>
      <c r="AF10" s="89"/>
      <c r="AG10" s="68"/>
      <c r="AH10" s="93"/>
      <c r="AI10" s="99"/>
      <c r="AJ10" s="92"/>
      <c r="AK10" s="89"/>
      <c r="AL10" s="68"/>
      <c r="AM10" s="93"/>
      <c r="AN10" s="99"/>
      <c r="AO10" s="92"/>
      <c r="AP10" s="89"/>
      <c r="AQ10" s="68"/>
      <c r="AR10" s="93"/>
      <c r="AS10" s="99"/>
      <c r="AT10" s="101"/>
      <c r="AU10" s="101"/>
      <c r="AV10" s="101"/>
      <c r="AW10" s="101"/>
      <c r="AX10" s="101"/>
      <c r="AY10" s="101"/>
      <c r="AZ10" s="101"/>
      <c r="BA10" s="65"/>
      <c r="BB10" s="65"/>
      <c r="BC10" s="65"/>
      <c r="BD10" s="65"/>
      <c r="BE10" s="65"/>
    </row>
    <row r="11" spans="1:57">
      <c r="A11" s="388">
        <v>21</v>
      </c>
      <c r="B11" s="388"/>
      <c r="C11" s="21" t="s">
        <v>103</v>
      </c>
      <c r="D11" s="19" t="s">
        <v>252</v>
      </c>
      <c r="E11" s="306"/>
      <c r="F11" s="48">
        <v>2</v>
      </c>
      <c r="G11" s="142">
        <v>1</v>
      </c>
      <c r="H11"/>
      <c r="I11" s="109">
        <v>0</v>
      </c>
      <c r="J11" s="384">
        <v>10</v>
      </c>
      <c r="K11" s="384">
        <v>8</v>
      </c>
      <c r="L11" s="384">
        <v>10</v>
      </c>
      <c r="M11" s="255">
        <f>(L11+K11+J11)/3</f>
        <v>9.3333333333333339</v>
      </c>
      <c r="N11" s="63">
        <v>11</v>
      </c>
      <c r="O11" s="112">
        <v>0</v>
      </c>
      <c r="P11" s="387">
        <v>9</v>
      </c>
      <c r="Q11" s="387">
        <v>3</v>
      </c>
      <c r="R11" s="385">
        <v>8</v>
      </c>
      <c r="S11" s="255">
        <f>(R11+Q11+P11)/3</f>
        <v>6.666666666666667</v>
      </c>
      <c r="T11" s="123">
        <v>7</v>
      </c>
      <c r="U11" s="109">
        <v>10</v>
      </c>
      <c r="V11" s="92"/>
      <c r="W11" s="92"/>
      <c r="X11" s="92"/>
      <c r="Y11" s="92"/>
      <c r="Z11" s="92"/>
      <c r="AA11" s="89"/>
      <c r="AB11" s="68"/>
      <c r="AC11" s="93"/>
      <c r="AD11" s="99"/>
      <c r="AE11" s="92"/>
      <c r="AF11" s="89"/>
      <c r="AG11" s="68"/>
      <c r="AH11" s="93"/>
      <c r="AI11" s="99"/>
      <c r="AJ11" s="92"/>
      <c r="AK11" s="89"/>
      <c r="AL11" s="68"/>
      <c r="AM11" s="93"/>
      <c r="AN11" s="99"/>
      <c r="AO11" s="92"/>
      <c r="AP11" s="89"/>
      <c r="AQ11" s="68"/>
      <c r="AR11" s="93"/>
      <c r="AS11" s="99"/>
      <c r="AT11" s="101"/>
      <c r="AU11" s="101"/>
      <c r="AV11" s="101"/>
      <c r="AW11" s="101"/>
      <c r="AX11" s="101"/>
      <c r="AY11" s="101"/>
      <c r="AZ11" s="101"/>
      <c r="BA11" s="65"/>
      <c r="BB11" s="65"/>
      <c r="BC11" s="65"/>
      <c r="BD11" s="65"/>
      <c r="BE11" s="65"/>
    </row>
    <row r="12" spans="1:57">
      <c r="A12" s="388">
        <v>21</v>
      </c>
      <c r="B12" s="388"/>
      <c r="C12" t="s">
        <v>154</v>
      </c>
      <c r="D12" s="11" t="s">
        <v>246</v>
      </c>
      <c r="E12" s="66">
        <v>1</v>
      </c>
      <c r="F12" s="306"/>
      <c r="G12" s="142">
        <v>1</v>
      </c>
      <c r="H12"/>
      <c r="I12" s="112">
        <v>5</v>
      </c>
      <c r="J12" s="384">
        <v>4</v>
      </c>
      <c r="K12" s="384">
        <v>6</v>
      </c>
      <c r="L12" s="384">
        <v>8</v>
      </c>
      <c r="M12" s="255">
        <f t="shared" ref="M12:M13" si="0">(L12+K12+J12)/3</f>
        <v>6</v>
      </c>
      <c r="N12" s="63" t="s">
        <v>217</v>
      </c>
      <c r="O12" s="112">
        <v>5</v>
      </c>
      <c r="P12" s="387"/>
      <c r="Q12" s="387"/>
      <c r="R12" s="385"/>
      <c r="S12" s="255"/>
      <c r="T12" s="123"/>
      <c r="U12" s="112">
        <v>5</v>
      </c>
      <c r="V12" s="92"/>
      <c r="W12" s="92"/>
      <c r="X12" s="92"/>
      <c r="Y12" s="92"/>
      <c r="Z12" s="92"/>
      <c r="AA12" s="89"/>
      <c r="AB12" s="67"/>
      <c r="AC12" s="93"/>
      <c r="AD12" s="99"/>
      <c r="AE12" s="92"/>
      <c r="AF12" s="89"/>
      <c r="AG12" s="67"/>
      <c r="AH12" s="100"/>
      <c r="AI12" s="103"/>
      <c r="AJ12" s="92"/>
      <c r="AK12" s="89"/>
      <c r="AL12" s="67"/>
      <c r="AM12" s="93"/>
      <c r="AN12" s="103"/>
      <c r="AO12" s="92"/>
      <c r="AP12" s="89"/>
      <c r="AQ12" s="68"/>
      <c r="AR12" s="100"/>
      <c r="AS12" s="103"/>
      <c r="AT12" s="101"/>
      <c r="AU12" s="101"/>
      <c r="AV12" s="101"/>
      <c r="AW12" s="101"/>
      <c r="AX12" s="101"/>
      <c r="AY12" s="101"/>
      <c r="AZ12" s="101"/>
      <c r="BA12" s="65"/>
      <c r="BB12" s="65"/>
      <c r="BC12" s="65"/>
      <c r="BD12" s="65"/>
      <c r="BE12" s="65"/>
    </row>
    <row r="13" spans="1:57">
      <c r="A13" s="388">
        <v>18</v>
      </c>
      <c r="B13" s="388"/>
      <c r="C13" t="s">
        <v>138</v>
      </c>
      <c r="D13" s="19" t="s">
        <v>266</v>
      </c>
      <c r="E13" s="306"/>
      <c r="F13" s="48">
        <v>2</v>
      </c>
      <c r="G13" s="306"/>
      <c r="H13"/>
      <c r="I13" s="380" t="s">
        <v>332</v>
      </c>
      <c r="J13" s="384">
        <v>3</v>
      </c>
      <c r="K13" s="384">
        <v>9</v>
      </c>
      <c r="L13" s="384">
        <v>11</v>
      </c>
      <c r="M13" s="255">
        <f t="shared" si="0"/>
        <v>7.666666666666667</v>
      </c>
      <c r="N13" s="63">
        <v>10</v>
      </c>
      <c r="O13" s="112">
        <v>0</v>
      </c>
      <c r="P13" s="387">
        <v>12</v>
      </c>
      <c r="Q13" s="387">
        <v>2</v>
      </c>
      <c r="R13" s="385">
        <v>5</v>
      </c>
      <c r="S13" s="255">
        <f>(R13+Q13+P13)/3</f>
        <v>6.333333333333333</v>
      </c>
      <c r="T13" s="123">
        <v>6</v>
      </c>
      <c r="U13" s="112">
        <v>0</v>
      </c>
      <c r="V13" s="92"/>
      <c r="W13" s="92"/>
      <c r="X13" s="92"/>
      <c r="Y13" s="92"/>
      <c r="Z13" s="92"/>
      <c r="AA13" s="89"/>
      <c r="AB13" s="67"/>
      <c r="AC13" s="100"/>
      <c r="AD13" s="99"/>
      <c r="AE13" s="139"/>
      <c r="AF13" s="89"/>
      <c r="AG13" s="68"/>
      <c r="AH13" s="93"/>
      <c r="AI13" s="99"/>
      <c r="AJ13" s="92"/>
      <c r="AK13" s="89"/>
      <c r="AL13" s="67"/>
      <c r="AM13" s="100"/>
      <c r="AN13" s="99"/>
      <c r="AO13" s="92"/>
      <c r="AP13" s="89"/>
      <c r="AQ13" s="68"/>
      <c r="AR13" s="93"/>
      <c r="AS13" s="99"/>
      <c r="AT13" s="101"/>
      <c r="AU13" s="101"/>
      <c r="AV13" s="101"/>
      <c r="AW13" s="101"/>
      <c r="AX13" s="101"/>
      <c r="AY13" s="101"/>
      <c r="AZ13" s="101"/>
      <c r="BA13" s="65"/>
      <c r="BB13" s="65"/>
      <c r="BC13" s="65"/>
      <c r="BD13" s="65"/>
      <c r="BE13" s="65"/>
    </row>
    <row r="14" spans="1:57">
      <c r="A14" s="388"/>
      <c r="B14" s="388"/>
      <c r="C14" s="21" t="s">
        <v>36</v>
      </c>
      <c r="D14" s="19" t="s">
        <v>328</v>
      </c>
      <c r="E14" s="306"/>
      <c r="F14" s="306"/>
      <c r="G14" s="306"/>
      <c r="H14"/>
      <c r="I14" s="112">
        <v>5</v>
      </c>
      <c r="J14" s="384"/>
      <c r="K14" s="384"/>
      <c r="L14" s="384"/>
      <c r="M14" s="255"/>
      <c r="N14" s="63"/>
      <c r="O14" s="112">
        <v>5</v>
      </c>
      <c r="P14" s="387"/>
      <c r="Q14" s="387"/>
      <c r="R14" s="385"/>
      <c r="S14" s="255"/>
      <c r="T14" s="123"/>
      <c r="U14" s="112">
        <v>5</v>
      </c>
      <c r="V14" s="101"/>
      <c r="W14" s="101"/>
      <c r="X14" s="101"/>
      <c r="Y14" s="101"/>
      <c r="Z14" s="101"/>
      <c r="AA14" s="101"/>
      <c r="AB14" s="101"/>
      <c r="AC14" s="101"/>
      <c r="AD14" s="99"/>
      <c r="AE14" s="92"/>
      <c r="AF14" s="89"/>
      <c r="AG14" s="67"/>
      <c r="AH14" s="93"/>
      <c r="AI14" s="99"/>
      <c r="AJ14" s="105"/>
      <c r="AK14" s="89"/>
      <c r="AL14" s="106"/>
      <c r="AM14" s="100"/>
      <c r="AN14" s="99"/>
      <c r="AO14" s="92"/>
      <c r="AP14" s="89"/>
      <c r="AQ14" s="67"/>
      <c r="AR14" s="93"/>
      <c r="AS14" s="99"/>
      <c r="AT14" s="101"/>
      <c r="AU14" s="101"/>
      <c r="AV14" s="101"/>
      <c r="AW14" s="101"/>
      <c r="AX14" s="101"/>
      <c r="AY14" s="101"/>
      <c r="AZ14" s="101"/>
      <c r="BA14" s="65"/>
      <c r="BB14" s="65"/>
      <c r="BC14" s="65"/>
      <c r="BD14" s="65"/>
      <c r="BE14" s="65"/>
    </row>
    <row r="15" spans="1:57">
      <c r="A15" s="388">
        <v>9</v>
      </c>
      <c r="B15" s="388"/>
      <c r="C15" t="s">
        <v>10</v>
      </c>
      <c r="D15" s="19" t="s">
        <v>231</v>
      </c>
      <c r="E15" s="306"/>
      <c r="F15" s="306"/>
      <c r="G15" s="306"/>
      <c r="H15"/>
      <c r="I15" s="112">
        <v>10</v>
      </c>
      <c r="J15" s="384"/>
      <c r="K15" s="384"/>
      <c r="L15" s="384"/>
      <c r="M15" s="255"/>
      <c r="N15" s="63"/>
      <c r="O15" s="109">
        <v>15</v>
      </c>
      <c r="P15" s="79"/>
      <c r="Q15" s="282"/>
      <c r="R15" s="385"/>
      <c r="S15" s="255"/>
      <c r="T15" s="123"/>
      <c r="U15" s="112">
        <v>15</v>
      </c>
      <c r="V15" s="92"/>
      <c r="W15" s="92"/>
      <c r="X15" s="92"/>
      <c r="Y15" s="92"/>
      <c r="Z15" s="92"/>
      <c r="AA15" s="89"/>
      <c r="AB15" s="68"/>
      <c r="AC15" s="93"/>
      <c r="AD15" s="99"/>
      <c r="AE15" s="92"/>
      <c r="AF15" s="89"/>
      <c r="AG15" s="68"/>
      <c r="AH15" s="89"/>
      <c r="AI15" s="99"/>
      <c r="AJ15" s="92"/>
      <c r="AK15" s="89"/>
      <c r="AL15" s="68"/>
      <c r="AM15" s="89"/>
      <c r="AN15" s="99"/>
      <c r="AO15" s="92"/>
      <c r="AP15" s="89"/>
      <c r="AQ15" s="67"/>
      <c r="AR15" s="89"/>
      <c r="AS15" s="99"/>
      <c r="AT15" s="101"/>
      <c r="AU15" s="101"/>
      <c r="AV15" s="101"/>
      <c r="AW15" s="101"/>
      <c r="AX15" s="101"/>
      <c r="AY15" s="101"/>
      <c r="AZ15" s="101"/>
      <c r="BA15" s="65"/>
      <c r="BB15" s="65"/>
      <c r="BC15" s="65"/>
      <c r="BD15" s="65"/>
      <c r="BE15" s="65"/>
    </row>
    <row r="16" spans="1:57">
      <c r="A16" s="388">
        <v>6</v>
      </c>
      <c r="B16" s="388"/>
      <c r="C16" s="165" t="s">
        <v>194</v>
      </c>
      <c r="D16" s="11" t="s">
        <v>229</v>
      </c>
      <c r="E16" s="306"/>
      <c r="F16" s="306"/>
      <c r="G16" s="306"/>
      <c r="H16"/>
      <c r="I16" s="112">
        <v>10</v>
      </c>
      <c r="J16" s="384"/>
      <c r="K16" s="384"/>
      <c r="L16" s="384"/>
      <c r="M16" s="255"/>
      <c r="N16" s="63"/>
      <c r="O16" s="109">
        <v>15</v>
      </c>
      <c r="P16" s="387"/>
      <c r="Q16" s="387"/>
      <c r="R16" s="385"/>
      <c r="S16" s="63"/>
      <c r="T16" s="123"/>
      <c r="U16" s="112">
        <v>15</v>
      </c>
      <c r="V16" s="92"/>
      <c r="W16" s="92"/>
      <c r="X16" s="92"/>
      <c r="Y16" s="92"/>
      <c r="Z16" s="92"/>
      <c r="AA16" s="89"/>
      <c r="AB16" s="67"/>
      <c r="AC16" s="89"/>
      <c r="AD16" s="99"/>
      <c r="AE16" s="92"/>
      <c r="AF16" s="89"/>
      <c r="AG16" s="68"/>
      <c r="AH16" s="89"/>
      <c r="AI16" s="99"/>
      <c r="AJ16" s="92"/>
      <c r="AK16" s="89"/>
      <c r="AL16" s="68"/>
      <c r="AM16" s="89"/>
      <c r="AN16" s="99"/>
      <c r="AO16" s="92"/>
      <c r="AP16" s="89"/>
      <c r="AQ16" s="67"/>
      <c r="AR16" s="89"/>
      <c r="AS16" s="99"/>
      <c r="AT16" s="101"/>
      <c r="AU16" s="101"/>
      <c r="AV16" s="101"/>
      <c r="AW16" s="101"/>
      <c r="AX16" s="101"/>
      <c r="AY16" s="101"/>
      <c r="AZ16" s="101"/>
      <c r="BA16" s="65"/>
      <c r="BB16" s="65"/>
      <c r="BC16" s="65"/>
      <c r="BD16" s="65"/>
      <c r="BE16" s="65"/>
    </row>
    <row r="17" spans="1:57">
      <c r="A17" s="388">
        <v>18</v>
      </c>
      <c r="B17" s="388"/>
      <c r="C17" t="s">
        <v>9</v>
      </c>
      <c r="D17" s="19" t="s">
        <v>232</v>
      </c>
      <c r="E17" s="66">
        <v>1</v>
      </c>
      <c r="F17" s="48">
        <v>2</v>
      </c>
      <c r="G17" s="142">
        <v>1</v>
      </c>
      <c r="H17"/>
      <c r="I17" s="109">
        <v>5</v>
      </c>
      <c r="J17" s="382">
        <v>15</v>
      </c>
      <c r="K17" s="384">
        <v>12</v>
      </c>
      <c r="L17" s="384">
        <v>12</v>
      </c>
      <c r="M17" s="255">
        <f t="shared" ref="M17:M19" si="1">(L17+K17+J17)/3</f>
        <v>13</v>
      </c>
      <c r="N17" s="63">
        <v>15</v>
      </c>
      <c r="O17" s="112">
        <v>10</v>
      </c>
      <c r="P17" s="282"/>
      <c r="Q17" s="387"/>
      <c r="R17" s="385"/>
      <c r="S17" s="255"/>
      <c r="T17" s="123"/>
      <c r="U17" s="112">
        <v>10</v>
      </c>
      <c r="V17" s="92"/>
      <c r="W17" s="92"/>
      <c r="X17" s="92"/>
      <c r="Y17" s="92"/>
      <c r="Z17" s="92"/>
      <c r="AA17" s="89"/>
      <c r="AB17" s="67"/>
      <c r="AC17" s="89"/>
      <c r="AD17" s="99"/>
      <c r="AE17" s="92"/>
      <c r="AF17" s="89"/>
      <c r="AG17" s="68"/>
      <c r="AH17" s="89"/>
      <c r="AI17" s="99"/>
      <c r="AJ17" s="92"/>
      <c r="AK17" s="89"/>
      <c r="AL17" s="67"/>
      <c r="AM17" s="93"/>
      <c r="AN17" s="99"/>
      <c r="AO17" s="92"/>
      <c r="AP17" s="89"/>
      <c r="AQ17" s="67"/>
      <c r="AR17" s="104"/>
      <c r="AS17" s="99"/>
      <c r="AT17" s="101"/>
      <c r="AU17" s="101"/>
      <c r="AV17" s="101"/>
      <c r="AW17" s="101"/>
      <c r="AX17" s="101"/>
      <c r="AY17" s="101"/>
      <c r="AZ17" s="101"/>
      <c r="BA17" s="65"/>
      <c r="BB17" s="65"/>
      <c r="BC17" s="65"/>
      <c r="BD17" s="65"/>
      <c r="BE17" s="65"/>
    </row>
    <row r="18" spans="1:57">
      <c r="A18" s="388">
        <v>9</v>
      </c>
      <c r="B18" s="388"/>
      <c r="C18" s="21" t="s">
        <v>237</v>
      </c>
      <c r="D18" s="19" t="s">
        <v>254</v>
      </c>
      <c r="E18" s="306"/>
      <c r="F18" s="306"/>
      <c r="G18" s="306"/>
      <c r="H18"/>
      <c r="I18" s="112">
        <v>5</v>
      </c>
      <c r="J18" s="384">
        <v>7</v>
      </c>
      <c r="K18" s="384">
        <v>5</v>
      </c>
      <c r="L18" s="384">
        <v>6</v>
      </c>
      <c r="M18" s="255">
        <f t="shared" si="1"/>
        <v>6</v>
      </c>
      <c r="N18" s="63" t="s">
        <v>217</v>
      </c>
      <c r="O18" s="112">
        <v>5</v>
      </c>
      <c r="P18" s="79">
        <v>4</v>
      </c>
      <c r="Q18" s="384">
        <v>4</v>
      </c>
      <c r="R18" s="385">
        <v>6</v>
      </c>
      <c r="S18" s="255">
        <f t="shared" ref="S18:S19" si="2">(R18+Q18+P18)/3</f>
        <v>4.666666666666667</v>
      </c>
      <c r="T18" s="158" t="s">
        <v>306</v>
      </c>
      <c r="U18" s="109">
        <v>0</v>
      </c>
      <c r="V18" s="92"/>
      <c r="W18" s="92"/>
      <c r="X18" s="92"/>
      <c r="Y18" s="92"/>
      <c r="Z18" s="92"/>
      <c r="AA18" s="89"/>
      <c r="AB18" s="67"/>
      <c r="AC18" s="100"/>
      <c r="AD18" s="99"/>
      <c r="AE18" s="92"/>
      <c r="AF18" s="89"/>
      <c r="AG18" s="106"/>
      <c r="AH18" s="100"/>
      <c r="AI18" s="99"/>
      <c r="AJ18" s="92"/>
      <c r="AK18" s="89"/>
      <c r="AL18" s="68"/>
      <c r="AM18" s="100"/>
      <c r="AN18" s="99"/>
      <c r="AO18" s="92"/>
      <c r="AP18" s="89"/>
      <c r="AQ18" s="107"/>
      <c r="AR18" s="93"/>
      <c r="AS18" s="99"/>
      <c r="AT18" s="101"/>
      <c r="AU18" s="101"/>
      <c r="AV18" s="101"/>
      <c r="AW18" s="101"/>
      <c r="AX18" s="101"/>
      <c r="AY18" s="101"/>
      <c r="AZ18" s="101"/>
      <c r="BA18" s="65"/>
      <c r="BB18" s="65"/>
      <c r="BC18" s="65"/>
      <c r="BD18" s="65"/>
      <c r="BE18" s="65"/>
    </row>
    <row r="19" spans="1:57">
      <c r="A19" s="388">
        <v>15</v>
      </c>
      <c r="B19" s="388"/>
      <c r="C19" s="21" t="s">
        <v>147</v>
      </c>
      <c r="D19" s="19" t="s">
        <v>265</v>
      </c>
      <c r="E19" s="66">
        <v>1</v>
      </c>
      <c r="F19" s="48">
        <v>1</v>
      </c>
      <c r="G19" s="142">
        <v>1</v>
      </c>
      <c r="H19"/>
      <c r="I19" s="109">
        <v>5</v>
      </c>
      <c r="J19" s="384">
        <v>8</v>
      </c>
      <c r="K19" s="384">
        <v>14</v>
      </c>
      <c r="L19" s="384">
        <v>13</v>
      </c>
      <c r="M19" s="255">
        <f t="shared" si="1"/>
        <v>11.666666666666666</v>
      </c>
      <c r="N19" s="63">
        <v>12</v>
      </c>
      <c r="O19" s="109">
        <v>0</v>
      </c>
      <c r="P19" s="387">
        <v>8</v>
      </c>
      <c r="Q19" s="387">
        <v>6</v>
      </c>
      <c r="R19" s="385">
        <v>1</v>
      </c>
      <c r="S19" s="255">
        <f t="shared" si="2"/>
        <v>5</v>
      </c>
      <c r="T19" s="123" t="s">
        <v>113</v>
      </c>
      <c r="U19" s="112">
        <v>0</v>
      </c>
      <c r="X19" s="105"/>
      <c r="Y19" s="105"/>
      <c r="Z19" s="105"/>
      <c r="AA19" s="89"/>
      <c r="AB19" s="106"/>
      <c r="AC19" s="100"/>
      <c r="AD19" s="99"/>
      <c r="AE19" s="92"/>
      <c r="AF19" s="89"/>
      <c r="AG19" s="68"/>
      <c r="AH19" s="89"/>
      <c r="AI19" s="99"/>
      <c r="AJ19" s="92"/>
      <c r="AK19" s="89"/>
      <c r="AL19" s="67"/>
      <c r="AM19" s="93"/>
      <c r="AN19" s="99"/>
      <c r="AO19" s="92"/>
      <c r="AP19" s="89"/>
      <c r="AQ19" s="67"/>
      <c r="AR19" s="104"/>
      <c r="AS19" s="99"/>
      <c r="AT19" s="101"/>
      <c r="AU19" s="101"/>
      <c r="AV19" s="101"/>
      <c r="AW19" s="101"/>
      <c r="AX19" s="101"/>
      <c r="AY19" s="101"/>
      <c r="AZ19" s="101"/>
      <c r="BA19" s="65"/>
      <c r="BB19" s="65"/>
      <c r="BC19" s="65"/>
      <c r="BD19" s="65"/>
      <c r="BE19" s="65"/>
    </row>
    <row r="20" spans="1:57">
      <c r="A20" s="388"/>
      <c r="B20" s="388"/>
      <c r="C20" s="21" t="s">
        <v>31</v>
      </c>
      <c r="D20" s="11" t="s">
        <v>243</v>
      </c>
      <c r="E20" s="306"/>
      <c r="F20" s="306"/>
      <c r="G20" s="306"/>
      <c r="H20"/>
      <c r="I20" s="112">
        <v>10</v>
      </c>
      <c r="J20" s="384"/>
      <c r="K20" s="384"/>
      <c r="L20" s="384"/>
      <c r="M20" s="255"/>
      <c r="N20" s="339"/>
      <c r="O20" s="112">
        <v>10</v>
      </c>
      <c r="P20" s="79"/>
      <c r="Q20" s="384"/>
      <c r="R20" s="385"/>
      <c r="S20" s="63"/>
      <c r="T20" s="123"/>
      <c r="U20" s="112">
        <v>10</v>
      </c>
      <c r="V20" s="105"/>
      <c r="W20" s="105"/>
      <c r="X20" s="105"/>
      <c r="Y20" s="105"/>
      <c r="Z20" s="105"/>
      <c r="AA20" s="89"/>
      <c r="AB20" s="67"/>
      <c r="AC20" s="100"/>
      <c r="AD20" s="103"/>
      <c r="AE20" s="92"/>
      <c r="AF20" s="89"/>
      <c r="AG20" s="68"/>
      <c r="AH20" s="100"/>
      <c r="AI20" s="103"/>
      <c r="AJ20" s="92"/>
      <c r="AK20" s="89"/>
      <c r="AL20" s="67"/>
      <c r="AM20" s="93"/>
      <c r="AN20" s="99"/>
      <c r="AO20" s="92"/>
      <c r="AP20" s="89"/>
      <c r="AQ20" s="68"/>
      <c r="AR20" s="100"/>
      <c r="AS20" s="99"/>
      <c r="AT20" s="101"/>
      <c r="AU20" s="101"/>
      <c r="AV20" s="101"/>
      <c r="AW20" s="101"/>
      <c r="AX20" s="101"/>
      <c r="AY20" s="101"/>
      <c r="AZ20" s="101"/>
      <c r="BA20" s="65"/>
      <c r="BB20" s="65"/>
      <c r="BC20" s="65"/>
      <c r="BD20" s="65"/>
      <c r="BE20" s="65"/>
    </row>
    <row r="21" spans="1:57">
      <c r="A21" s="388"/>
      <c r="B21" s="388"/>
      <c r="C21" s="160" t="s">
        <v>234</v>
      </c>
      <c r="D21" s="19" t="s">
        <v>124</v>
      </c>
      <c r="E21" s="306"/>
      <c r="F21" s="306"/>
      <c r="G21" s="306"/>
      <c r="H21"/>
      <c r="I21" s="112">
        <v>20</v>
      </c>
      <c r="J21" s="384"/>
      <c r="K21" s="384"/>
      <c r="L21" s="384"/>
      <c r="M21" s="255"/>
      <c r="N21" s="63"/>
      <c r="O21" s="112">
        <v>30</v>
      </c>
      <c r="P21" s="79"/>
      <c r="Q21" s="384"/>
      <c r="R21" s="385"/>
      <c r="S21" s="255"/>
      <c r="T21" s="123"/>
      <c r="U21" s="112">
        <v>30</v>
      </c>
      <c r="V21" s="105"/>
      <c r="W21" s="105"/>
      <c r="X21" s="105"/>
      <c r="Y21" s="105"/>
      <c r="Z21" s="105"/>
      <c r="AA21" s="89"/>
      <c r="AB21" s="67"/>
      <c r="AC21" s="100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76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65"/>
      <c r="BB21" s="65"/>
      <c r="BC21" s="65"/>
      <c r="BD21" s="65"/>
      <c r="BE21" s="65"/>
    </row>
    <row r="22" spans="1:57">
      <c r="A22" s="388">
        <v>21</v>
      </c>
      <c r="B22" s="388"/>
      <c r="C22" t="s">
        <v>158</v>
      </c>
      <c r="D22" s="11" t="s">
        <v>244</v>
      </c>
      <c r="E22" s="66">
        <v>1</v>
      </c>
      <c r="F22" s="48">
        <v>3</v>
      </c>
      <c r="G22" s="306"/>
      <c r="H22" s="65"/>
      <c r="I22" s="112">
        <v>5</v>
      </c>
      <c r="J22" s="384">
        <v>5</v>
      </c>
      <c r="K22" s="282">
        <v>5</v>
      </c>
      <c r="L22" s="384">
        <v>4</v>
      </c>
      <c r="M22" s="255">
        <f t="shared" ref="M22" si="3">(L22+K22+J22)/3</f>
        <v>4.666666666666667</v>
      </c>
      <c r="N22" s="63" t="s">
        <v>106</v>
      </c>
      <c r="O22" s="112">
        <v>5</v>
      </c>
      <c r="P22" s="387">
        <v>11</v>
      </c>
      <c r="Q22" s="387">
        <v>7</v>
      </c>
      <c r="R22" s="385">
        <v>7</v>
      </c>
      <c r="S22" s="255">
        <f>(R22+Q22+P22)/3</f>
        <v>8.3333333333333339</v>
      </c>
      <c r="T22" s="123" t="s">
        <v>322</v>
      </c>
      <c r="U22" s="109">
        <v>10</v>
      </c>
      <c r="V22" s="92"/>
      <c r="W22" s="92"/>
      <c r="X22" s="92"/>
      <c r="Y22" s="92"/>
      <c r="Z22" s="92"/>
      <c r="AA22" s="89"/>
      <c r="AB22" s="67"/>
      <c r="AC22" s="93"/>
      <c r="AD22" s="103"/>
      <c r="AE22" s="92"/>
      <c r="AF22" s="89"/>
      <c r="AG22" s="68"/>
      <c r="AH22" s="93"/>
      <c r="AI22" s="103"/>
      <c r="AJ22" s="105"/>
      <c r="AK22" s="89"/>
      <c r="AL22" s="67"/>
      <c r="AM22" s="100"/>
      <c r="AN22" s="103"/>
      <c r="AO22" s="92"/>
      <c r="AP22" s="89"/>
      <c r="AQ22" s="68"/>
      <c r="AR22" s="93"/>
      <c r="AS22" s="103"/>
      <c r="AT22" s="101"/>
      <c r="AU22" s="101"/>
      <c r="AV22" s="101"/>
      <c r="AW22" s="101"/>
      <c r="AX22" s="101"/>
      <c r="AY22" s="101"/>
      <c r="AZ22" s="101"/>
      <c r="BA22" s="65"/>
      <c r="BB22" s="65"/>
      <c r="BC22" s="65"/>
      <c r="BD22" s="65"/>
      <c r="BE22" s="65"/>
    </row>
    <row r="23" spans="1:57">
      <c r="A23" s="388">
        <v>12</v>
      </c>
      <c r="B23" s="388"/>
      <c r="C23" s="160" t="s">
        <v>75</v>
      </c>
      <c r="D23" s="19" t="s">
        <v>263</v>
      </c>
      <c r="E23" s="306"/>
      <c r="F23" s="48">
        <v>1</v>
      </c>
      <c r="G23" s="142">
        <v>2</v>
      </c>
      <c r="H23"/>
      <c r="I23" s="112">
        <v>15</v>
      </c>
      <c r="J23" s="145"/>
      <c r="K23" s="145"/>
      <c r="L23" s="384"/>
      <c r="M23" s="255"/>
      <c r="N23" s="63"/>
      <c r="O23" s="109">
        <v>20</v>
      </c>
      <c r="P23" s="79"/>
      <c r="Q23" s="282"/>
      <c r="R23" s="385"/>
      <c r="S23" s="255"/>
      <c r="T23" s="123"/>
      <c r="U23" s="112">
        <v>20</v>
      </c>
      <c r="V23" s="92"/>
      <c r="W23" s="92"/>
      <c r="X23" s="92"/>
      <c r="Y23" s="92"/>
      <c r="Z23" s="92"/>
      <c r="AA23" s="89"/>
      <c r="AB23" s="67"/>
      <c r="AC23" s="100"/>
      <c r="AD23" s="103"/>
      <c r="AE23" s="92"/>
      <c r="AF23" s="89"/>
      <c r="AG23" s="68"/>
      <c r="AH23" s="93"/>
      <c r="AI23" s="103"/>
      <c r="AJ23" s="105"/>
      <c r="AK23" s="89"/>
      <c r="AL23" s="67"/>
      <c r="AM23" s="100"/>
      <c r="AN23" s="103"/>
      <c r="AO23" s="92"/>
      <c r="AP23" s="89"/>
      <c r="AQ23" s="68"/>
      <c r="AR23" s="93"/>
      <c r="AS23" s="103"/>
      <c r="AT23" s="101"/>
      <c r="AU23" s="101"/>
      <c r="AV23" s="101"/>
      <c r="AW23" s="101"/>
      <c r="AX23" s="101"/>
      <c r="AY23" s="101"/>
      <c r="AZ23" s="101"/>
      <c r="BA23" s="65"/>
      <c r="BB23" s="65"/>
      <c r="BC23" s="65"/>
      <c r="BD23" s="65"/>
      <c r="BE23" s="65"/>
    </row>
    <row r="24" spans="1:57">
      <c r="A24" s="388">
        <v>12</v>
      </c>
      <c r="B24" s="388"/>
      <c r="C24" t="s">
        <v>112</v>
      </c>
      <c r="D24" s="19" t="s">
        <v>245</v>
      </c>
      <c r="E24" s="66">
        <v>1</v>
      </c>
      <c r="F24" s="48">
        <v>1</v>
      </c>
      <c r="G24" s="142">
        <v>1</v>
      </c>
      <c r="H24"/>
      <c r="I24" s="112">
        <v>10</v>
      </c>
      <c r="J24" s="384"/>
      <c r="K24" s="384"/>
      <c r="L24" s="384"/>
      <c r="M24" s="255"/>
      <c r="N24" s="63"/>
      <c r="O24" s="109">
        <v>15</v>
      </c>
      <c r="P24" s="387"/>
      <c r="Q24" s="387"/>
      <c r="R24" s="385"/>
      <c r="S24" s="255"/>
      <c r="T24" s="123"/>
      <c r="U24" s="112">
        <v>15</v>
      </c>
      <c r="V24" s="105"/>
      <c r="W24" s="105"/>
      <c r="X24" s="105"/>
      <c r="Y24" s="105"/>
      <c r="Z24" s="105"/>
      <c r="AA24" s="89"/>
      <c r="AB24" s="67"/>
      <c r="AC24" s="100"/>
      <c r="AD24" s="103"/>
      <c r="AE24" s="92"/>
      <c r="AF24" s="89"/>
      <c r="AG24" s="68"/>
      <c r="AH24" s="93"/>
      <c r="AI24" s="103"/>
      <c r="AJ24" s="105"/>
      <c r="AK24" s="89"/>
      <c r="AL24" s="67"/>
      <c r="AM24" s="100"/>
      <c r="AN24" s="103"/>
      <c r="AO24" s="92"/>
      <c r="AP24" s="89"/>
      <c r="AQ24" s="68"/>
      <c r="AR24" s="93"/>
      <c r="AS24" s="103"/>
      <c r="AT24" s="101"/>
      <c r="AU24" s="101"/>
      <c r="AV24" s="101"/>
      <c r="AW24" s="101"/>
      <c r="AX24" s="101"/>
      <c r="AY24" s="101"/>
      <c r="AZ24" s="101"/>
      <c r="BA24" s="65"/>
      <c r="BB24" s="65"/>
      <c r="BC24" s="65"/>
      <c r="BD24" s="65"/>
      <c r="BE24" s="65"/>
    </row>
    <row r="25" spans="1:57">
      <c r="A25" s="388">
        <v>21</v>
      </c>
      <c r="B25" s="388"/>
      <c r="C25" t="s">
        <v>190</v>
      </c>
      <c r="D25" s="19" t="s">
        <v>228</v>
      </c>
      <c r="E25" s="66">
        <v>2</v>
      </c>
      <c r="F25" s="48">
        <v>1</v>
      </c>
      <c r="G25" s="142">
        <v>1</v>
      </c>
      <c r="H25"/>
      <c r="I25" s="109">
        <v>5</v>
      </c>
      <c r="J25" s="384">
        <v>2</v>
      </c>
      <c r="K25" s="384">
        <v>1</v>
      </c>
      <c r="L25" s="384">
        <v>3</v>
      </c>
      <c r="M25" s="255">
        <f t="shared" ref="M25" si="4">(L25+K25+J25)/3</f>
        <v>2</v>
      </c>
      <c r="N25" s="158">
        <v>1</v>
      </c>
      <c r="O25" s="109">
        <v>0</v>
      </c>
      <c r="P25" s="387">
        <v>10</v>
      </c>
      <c r="Q25" s="387">
        <v>9</v>
      </c>
      <c r="R25" s="385">
        <v>9</v>
      </c>
      <c r="S25" s="255">
        <f t="shared" ref="S25:S27" si="5">(R25+Q25+P25)/3</f>
        <v>9.3333333333333339</v>
      </c>
      <c r="T25" s="123">
        <v>12</v>
      </c>
      <c r="U25" s="109">
        <v>5</v>
      </c>
      <c r="V25" s="92"/>
      <c r="W25" s="92"/>
      <c r="X25" s="92"/>
      <c r="Y25" s="92"/>
      <c r="Z25" s="92"/>
      <c r="AA25" s="89"/>
      <c r="AB25" s="68"/>
      <c r="AC25" s="93"/>
      <c r="AD25" s="103"/>
      <c r="AE25" s="92"/>
      <c r="AF25" s="89"/>
      <c r="AG25" s="68"/>
      <c r="AH25" s="93"/>
      <c r="AI25" s="103"/>
      <c r="AJ25" s="105"/>
      <c r="AK25" s="89"/>
      <c r="AL25" s="67"/>
      <c r="AM25" s="100"/>
      <c r="AN25" s="103"/>
      <c r="AO25" s="92"/>
      <c r="AP25" s="89"/>
      <c r="AQ25" s="68"/>
      <c r="AR25" s="93"/>
      <c r="AS25" s="103"/>
      <c r="AT25" s="101"/>
      <c r="AU25" s="101"/>
      <c r="AV25" s="101"/>
      <c r="AW25" s="101"/>
      <c r="AX25" s="101"/>
      <c r="AY25" s="101"/>
      <c r="AZ25" s="101"/>
      <c r="BA25" s="65"/>
      <c r="BB25" s="65"/>
      <c r="BC25" s="65"/>
      <c r="BD25" s="65"/>
      <c r="BE25" s="65"/>
    </row>
    <row r="26" spans="1:57">
      <c r="A26" s="388">
        <v>12</v>
      </c>
      <c r="B26" s="388"/>
      <c r="C26" t="s">
        <v>121</v>
      </c>
      <c r="D26" s="19" t="s">
        <v>256</v>
      </c>
      <c r="E26" s="66">
        <v>2</v>
      </c>
      <c r="F26" s="306"/>
      <c r="G26" s="142">
        <v>2</v>
      </c>
      <c r="H26"/>
      <c r="I26" s="112">
        <v>15</v>
      </c>
      <c r="J26" s="384"/>
      <c r="K26" s="384"/>
      <c r="L26" s="384"/>
      <c r="M26" s="255"/>
      <c r="N26" s="63"/>
      <c r="O26" s="109">
        <v>20</v>
      </c>
      <c r="P26" s="387">
        <v>3</v>
      </c>
      <c r="Q26" s="387">
        <v>11</v>
      </c>
      <c r="R26" s="385">
        <v>10</v>
      </c>
      <c r="S26" s="255">
        <f t="shared" si="5"/>
        <v>8</v>
      </c>
      <c r="T26" s="123">
        <v>9</v>
      </c>
      <c r="U26" s="112">
        <v>20</v>
      </c>
      <c r="V26" s="105"/>
      <c r="W26" s="105"/>
      <c r="X26" s="105"/>
      <c r="Y26" s="105"/>
      <c r="Z26" s="105"/>
      <c r="AA26" s="89"/>
      <c r="AB26" s="67"/>
      <c r="AC26" s="100"/>
      <c r="AD26" s="103"/>
      <c r="AE26" s="92"/>
      <c r="AF26" s="89"/>
      <c r="AG26" s="68"/>
      <c r="AH26" s="93"/>
      <c r="AI26" s="103"/>
      <c r="AJ26" s="105"/>
      <c r="AK26" s="89"/>
      <c r="AL26" s="67"/>
      <c r="AM26" s="100"/>
      <c r="AN26" s="103"/>
      <c r="AO26" s="92"/>
      <c r="AP26" s="89"/>
      <c r="AQ26" s="68"/>
      <c r="AR26" s="93"/>
      <c r="AS26" s="103"/>
      <c r="AT26" s="101"/>
      <c r="AU26" s="101"/>
      <c r="AV26" s="101"/>
      <c r="AW26" s="101"/>
      <c r="AX26" s="101"/>
      <c r="AY26" s="101"/>
      <c r="AZ26" s="101"/>
      <c r="BA26" s="65"/>
      <c r="BB26" s="65"/>
      <c r="BC26" s="65"/>
      <c r="BD26" s="65"/>
      <c r="BE26" s="65"/>
    </row>
    <row r="27" spans="1:57">
      <c r="A27" s="388">
        <v>15</v>
      </c>
      <c r="B27" s="388"/>
      <c r="C27" t="s">
        <v>19</v>
      </c>
      <c r="D27" s="11" t="s">
        <v>250</v>
      </c>
      <c r="E27" s="66">
        <v>1</v>
      </c>
      <c r="F27" s="48">
        <v>1</v>
      </c>
      <c r="G27" s="142">
        <v>1</v>
      </c>
      <c r="H27"/>
      <c r="I27" s="112">
        <v>5</v>
      </c>
      <c r="J27" s="384">
        <v>6</v>
      </c>
      <c r="K27" s="384">
        <v>3</v>
      </c>
      <c r="L27" s="282">
        <v>5</v>
      </c>
      <c r="M27" s="255">
        <f t="shared" ref="M27:M29" si="6">(L27+K27+J27)/3</f>
        <v>4.666666666666667</v>
      </c>
      <c r="N27" s="63" t="s">
        <v>106</v>
      </c>
      <c r="O27" s="112">
        <v>5</v>
      </c>
      <c r="P27" s="387">
        <v>5</v>
      </c>
      <c r="Q27" s="387">
        <v>8</v>
      </c>
      <c r="R27" s="385">
        <v>2</v>
      </c>
      <c r="S27" s="255">
        <f t="shared" si="5"/>
        <v>5</v>
      </c>
      <c r="T27" s="123" t="s">
        <v>113</v>
      </c>
      <c r="U27" s="112">
        <v>5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76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65"/>
      <c r="BB27" s="65"/>
      <c r="BC27" s="65"/>
      <c r="BD27" s="65"/>
      <c r="BE27" s="65"/>
    </row>
    <row r="28" spans="1:57">
      <c r="A28" s="388">
        <v>6</v>
      </c>
      <c r="B28" s="388"/>
      <c r="C28" s="21" t="s">
        <v>101</v>
      </c>
      <c r="D28" s="19" t="s">
        <v>255</v>
      </c>
      <c r="E28" s="306"/>
      <c r="F28" s="306"/>
      <c r="G28" s="142">
        <v>2</v>
      </c>
      <c r="H28"/>
      <c r="I28" s="112">
        <v>30</v>
      </c>
      <c r="J28" s="282">
        <v>6</v>
      </c>
      <c r="K28" s="384">
        <v>7</v>
      </c>
      <c r="L28" s="384">
        <v>5</v>
      </c>
      <c r="M28" s="255">
        <f t="shared" si="6"/>
        <v>6</v>
      </c>
      <c r="N28" s="63" t="s">
        <v>217</v>
      </c>
      <c r="O28" s="109">
        <v>40</v>
      </c>
      <c r="P28" s="387"/>
      <c r="Q28" s="387"/>
      <c r="R28" s="282"/>
      <c r="S28" s="255"/>
      <c r="T28" s="123"/>
      <c r="U28" s="112">
        <v>40</v>
      </c>
      <c r="V28" s="92"/>
      <c r="W28" s="92"/>
      <c r="X28" s="92"/>
      <c r="Y28" s="92"/>
      <c r="Z28" s="92"/>
      <c r="AA28" s="89"/>
      <c r="AB28" s="68"/>
      <c r="AC28" s="93"/>
      <c r="AD28" s="103"/>
      <c r="AE28" s="92"/>
      <c r="AF28" s="103"/>
      <c r="AG28" s="67"/>
      <c r="AH28" s="93"/>
      <c r="AI28" s="103"/>
      <c r="AJ28" s="92"/>
      <c r="AK28" s="89"/>
      <c r="AL28" s="68"/>
      <c r="AM28" s="93"/>
      <c r="AN28" s="103"/>
      <c r="AO28" s="92"/>
      <c r="AP28" s="103"/>
      <c r="AQ28" s="67"/>
      <c r="AR28" s="93"/>
      <c r="AS28" s="103"/>
      <c r="AT28" s="101"/>
      <c r="AU28" s="101"/>
      <c r="AV28" s="101"/>
      <c r="AW28" s="101"/>
      <c r="AX28" s="101"/>
      <c r="AY28" s="101"/>
      <c r="AZ28" s="101"/>
      <c r="BA28" s="65"/>
      <c r="BB28" s="65"/>
      <c r="BC28" s="65"/>
      <c r="BD28" s="65"/>
      <c r="BE28" s="65"/>
    </row>
    <row r="29" spans="1:57">
      <c r="A29" s="388">
        <v>12</v>
      </c>
      <c r="B29" s="388"/>
      <c r="C29" s="160" t="s">
        <v>164</v>
      </c>
      <c r="D29" s="11" t="s">
        <v>230</v>
      </c>
      <c r="E29" s="66">
        <v>1</v>
      </c>
      <c r="F29" s="48">
        <v>1</v>
      </c>
      <c r="G29" s="142">
        <v>3</v>
      </c>
      <c r="H29"/>
      <c r="I29" s="112">
        <v>30</v>
      </c>
      <c r="J29" s="384">
        <v>1</v>
      </c>
      <c r="K29" s="384">
        <v>4</v>
      </c>
      <c r="L29" s="384">
        <v>2</v>
      </c>
      <c r="M29" s="255">
        <f t="shared" si="6"/>
        <v>2.3333333333333335</v>
      </c>
      <c r="N29" s="64">
        <v>2</v>
      </c>
      <c r="O29" s="112">
        <v>30</v>
      </c>
      <c r="P29" s="79">
        <v>6</v>
      </c>
      <c r="Q29" s="384">
        <v>5</v>
      </c>
      <c r="R29" s="385">
        <v>3</v>
      </c>
      <c r="S29" s="255">
        <f>(R29+Q29+P29)/3</f>
        <v>4.666666666666667</v>
      </c>
      <c r="T29" s="158" t="s">
        <v>306</v>
      </c>
      <c r="U29" s="109">
        <v>20</v>
      </c>
      <c r="V29" s="105"/>
      <c r="W29" s="105"/>
      <c r="X29" s="105"/>
      <c r="Y29" s="105"/>
      <c r="Z29" s="105"/>
      <c r="AA29" s="89"/>
      <c r="AB29" s="67"/>
      <c r="AC29" s="100"/>
      <c r="AD29" s="103"/>
      <c r="AE29" s="92"/>
      <c r="AF29" s="103"/>
      <c r="AG29" s="67"/>
      <c r="AH29" s="93"/>
      <c r="AI29" s="103"/>
      <c r="AJ29" s="92"/>
      <c r="AK29" s="89"/>
      <c r="AL29" s="68"/>
      <c r="AM29" s="93"/>
      <c r="AN29" s="103"/>
      <c r="AO29" s="92"/>
      <c r="AP29" s="103"/>
      <c r="AQ29" s="67"/>
      <c r="AR29" s="93"/>
      <c r="AS29" s="103"/>
      <c r="AT29" s="101"/>
      <c r="AU29" s="101"/>
      <c r="AV29" s="101"/>
      <c r="AW29" s="101"/>
      <c r="AX29" s="101"/>
      <c r="AY29" s="101"/>
      <c r="AZ29" s="101"/>
      <c r="BA29" s="65"/>
      <c r="BB29" s="65"/>
      <c r="BC29" s="65"/>
      <c r="BD29" s="65"/>
      <c r="BE29" s="65"/>
    </row>
    <row r="30" spans="1:57">
      <c r="A30" s="388">
        <v>12</v>
      </c>
      <c r="B30" s="388"/>
      <c r="C30" s="160" t="s">
        <v>109</v>
      </c>
      <c r="D30" s="19" t="s">
        <v>279</v>
      </c>
      <c r="E30" s="306"/>
      <c r="F30" s="48">
        <v>1</v>
      </c>
      <c r="G30" s="142">
        <v>2</v>
      </c>
      <c r="H30"/>
      <c r="I30" s="112">
        <v>30</v>
      </c>
      <c r="J30" s="384"/>
      <c r="K30" s="282"/>
      <c r="L30" s="384"/>
      <c r="M30" s="255"/>
      <c r="N30" s="64"/>
      <c r="O30" s="112">
        <v>30</v>
      </c>
      <c r="P30" s="79"/>
      <c r="Q30" s="384"/>
      <c r="R30" s="385"/>
      <c r="S30" s="255"/>
      <c r="T30" s="123"/>
      <c r="U30" s="112">
        <v>30</v>
      </c>
      <c r="V30" s="105"/>
      <c r="W30" s="105"/>
      <c r="X30" s="105"/>
      <c r="Y30" s="105"/>
      <c r="Z30" s="105"/>
      <c r="AA30" s="89"/>
      <c r="AB30" s="67"/>
      <c r="AC30" s="100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76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65"/>
      <c r="BB30" s="65"/>
      <c r="BC30" s="65"/>
      <c r="BD30" s="65"/>
      <c r="BE30" s="65"/>
    </row>
    <row r="31" spans="1:57">
      <c r="A31" s="388">
        <v>9</v>
      </c>
      <c r="B31" s="388"/>
      <c r="C31" s="21" t="s">
        <v>60</v>
      </c>
      <c r="D31" s="19" t="s">
        <v>248</v>
      </c>
      <c r="E31" s="66">
        <v>1</v>
      </c>
      <c r="F31" s="306"/>
      <c r="G31" s="306"/>
      <c r="H31"/>
      <c r="I31" s="112">
        <v>40</v>
      </c>
      <c r="J31" s="384"/>
      <c r="K31" s="384"/>
      <c r="L31" s="384"/>
      <c r="M31" s="255"/>
      <c r="N31" s="63"/>
      <c r="O31" s="112">
        <v>40</v>
      </c>
      <c r="P31" s="387"/>
      <c r="Q31" s="387"/>
      <c r="R31" s="385"/>
      <c r="S31" s="63"/>
      <c r="T31" s="122"/>
      <c r="U31" s="112">
        <v>40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76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65"/>
      <c r="BB31" s="65"/>
      <c r="BC31" s="65"/>
      <c r="BD31" s="65"/>
      <c r="BE31" s="65"/>
    </row>
    <row r="32" spans="1:57">
      <c r="A32" s="388">
        <v>15</v>
      </c>
      <c r="B32" s="388"/>
      <c r="C32" t="s">
        <v>195</v>
      </c>
      <c r="D32" s="19" t="s">
        <v>233</v>
      </c>
      <c r="E32" s="66">
        <v>2</v>
      </c>
      <c r="F32" s="48">
        <v>4</v>
      </c>
      <c r="G32" s="306"/>
      <c r="H32"/>
      <c r="I32" s="109">
        <v>20</v>
      </c>
      <c r="J32" s="384">
        <v>11</v>
      </c>
      <c r="K32" s="384">
        <v>2</v>
      </c>
      <c r="L32" s="384">
        <v>7</v>
      </c>
      <c r="M32" s="255">
        <f t="shared" ref="M32:M33" si="7">(L32+K32+J32)/3</f>
        <v>6.666666666666667</v>
      </c>
      <c r="N32" s="64" t="s">
        <v>316</v>
      </c>
      <c r="O32" s="112">
        <v>20</v>
      </c>
      <c r="P32" s="79">
        <v>2</v>
      </c>
      <c r="Q32" s="384">
        <v>1</v>
      </c>
      <c r="R32" s="385">
        <v>11</v>
      </c>
      <c r="S32" s="255">
        <f>(R32+Q32+P32)/3</f>
        <v>4.666666666666667</v>
      </c>
      <c r="T32" s="158" t="s">
        <v>306</v>
      </c>
      <c r="U32" s="109">
        <v>20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76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65"/>
      <c r="BB32" s="65"/>
      <c r="BC32" s="65"/>
      <c r="BD32" s="65"/>
      <c r="BE32" s="65"/>
    </row>
    <row r="33" spans="1:57">
      <c r="A33" s="388">
        <v>18</v>
      </c>
      <c r="B33" s="388"/>
      <c r="C33" t="s">
        <v>139</v>
      </c>
      <c r="D33" s="19" t="s">
        <v>257</v>
      </c>
      <c r="E33" s="66">
        <v>3</v>
      </c>
      <c r="F33" s="48">
        <v>1</v>
      </c>
      <c r="G33" s="142">
        <v>2</v>
      </c>
      <c r="H33"/>
      <c r="I33" s="109">
        <v>30</v>
      </c>
      <c r="J33" s="384">
        <v>12</v>
      </c>
      <c r="K33" s="384">
        <v>11</v>
      </c>
      <c r="L33" s="384">
        <v>14</v>
      </c>
      <c r="M33" s="255">
        <f t="shared" si="7"/>
        <v>12.333333333333334</v>
      </c>
      <c r="N33" s="63" t="s">
        <v>323</v>
      </c>
      <c r="O33" s="109">
        <v>40</v>
      </c>
      <c r="P33" s="387"/>
      <c r="Q33" s="387"/>
      <c r="R33" s="385"/>
      <c r="S33" s="63"/>
      <c r="T33" s="123"/>
      <c r="U33" s="112">
        <v>40</v>
      </c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76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65"/>
      <c r="BB33" s="65"/>
      <c r="BC33" s="65"/>
      <c r="BD33" s="65"/>
      <c r="BE33" s="65"/>
    </row>
    <row r="34" spans="1:57">
      <c r="A34" s="388"/>
      <c r="B34" s="388"/>
      <c r="C34" s="160" t="s">
        <v>54</v>
      </c>
      <c r="D34" s="11" t="s">
        <v>261</v>
      </c>
      <c r="E34" s="306"/>
      <c r="F34" s="306"/>
      <c r="G34" s="306"/>
      <c r="H34"/>
      <c r="I34" s="112">
        <v>40</v>
      </c>
      <c r="J34" s="384"/>
      <c r="K34" s="384"/>
      <c r="L34" s="384"/>
      <c r="M34" s="255"/>
      <c r="N34" s="63"/>
      <c r="O34" s="109">
        <v>50</v>
      </c>
      <c r="P34" s="387"/>
      <c r="Q34" s="387"/>
      <c r="R34" s="385"/>
      <c r="S34" s="255"/>
      <c r="T34" s="454"/>
      <c r="U34" s="112">
        <v>50</v>
      </c>
      <c r="V34" s="92"/>
      <c r="W34" s="92"/>
      <c r="X34" s="92"/>
      <c r="Y34" s="92"/>
      <c r="Z34" s="92"/>
      <c r="AA34" s="89"/>
      <c r="AB34" s="68"/>
      <c r="AC34" s="93"/>
      <c r="AD34" s="103"/>
      <c r="AE34" s="92"/>
      <c r="AF34" s="89"/>
      <c r="AG34" s="68"/>
      <c r="AH34" s="93"/>
      <c r="AI34" s="103"/>
      <c r="AJ34" s="105"/>
      <c r="AK34" s="89"/>
      <c r="AL34" s="67"/>
      <c r="AM34" s="100"/>
      <c r="AN34" s="103"/>
      <c r="AO34" s="92"/>
      <c r="AP34" s="89"/>
      <c r="AQ34" s="68"/>
      <c r="AR34" s="93"/>
      <c r="AS34" s="103"/>
      <c r="AT34" s="101"/>
      <c r="AU34" s="101"/>
      <c r="AV34" s="101"/>
      <c r="AW34" s="101"/>
      <c r="AX34" s="101"/>
      <c r="AY34" s="101"/>
      <c r="AZ34" s="101"/>
      <c r="BA34" s="65"/>
      <c r="BB34" s="65"/>
      <c r="BC34" s="65"/>
      <c r="BD34" s="65"/>
      <c r="BE34" s="65"/>
    </row>
    <row r="35" spans="1:57">
      <c r="A35" s="388"/>
      <c r="B35" s="388"/>
      <c r="C35" t="s">
        <v>201</v>
      </c>
      <c r="D35" s="19" t="s">
        <v>278</v>
      </c>
      <c r="E35" s="306"/>
      <c r="F35" s="306"/>
      <c r="G35" s="306"/>
      <c r="H35"/>
      <c r="I35" s="112">
        <v>40</v>
      </c>
      <c r="J35" s="384"/>
      <c r="K35" s="384"/>
      <c r="L35" s="384"/>
      <c r="M35" s="255"/>
      <c r="N35" s="158"/>
      <c r="O35" s="109">
        <v>50</v>
      </c>
      <c r="P35" s="79"/>
      <c r="Q35" s="384"/>
      <c r="R35" s="385"/>
      <c r="S35" s="255"/>
      <c r="T35" s="123"/>
      <c r="U35" s="112">
        <v>50</v>
      </c>
      <c r="V35" s="105"/>
      <c r="W35" s="105"/>
      <c r="X35" s="105"/>
      <c r="Y35" s="105"/>
      <c r="Z35" s="105"/>
      <c r="AA35" s="89"/>
      <c r="AB35" s="67"/>
      <c r="AC35" s="100"/>
      <c r="AD35" s="103"/>
      <c r="AE35" s="92"/>
      <c r="AF35" s="89"/>
      <c r="AG35" s="68"/>
      <c r="AH35" s="93"/>
      <c r="AI35" s="103"/>
      <c r="AJ35" s="105"/>
      <c r="AK35" s="89"/>
      <c r="AL35" s="67"/>
      <c r="AM35" s="100"/>
      <c r="AN35" s="103"/>
      <c r="AO35" s="92"/>
      <c r="AP35" s="89"/>
      <c r="AQ35" s="68"/>
      <c r="AR35" s="93"/>
      <c r="AS35" s="103"/>
      <c r="AT35" s="101"/>
      <c r="AU35" s="101"/>
      <c r="AV35" s="101"/>
      <c r="AW35" s="101"/>
      <c r="AX35" s="101"/>
      <c r="AY35" s="101"/>
      <c r="AZ35" s="101"/>
      <c r="BA35" s="65"/>
      <c r="BB35" s="65"/>
      <c r="BC35" s="65"/>
      <c r="BD35" s="65"/>
      <c r="BE35" s="65"/>
    </row>
    <row r="36" spans="1:57">
      <c r="A36" s="388">
        <v>21</v>
      </c>
      <c r="B36" s="388"/>
      <c r="C36" s="165" t="s">
        <v>169</v>
      </c>
      <c r="D36" s="19" t="s">
        <v>249</v>
      </c>
      <c r="E36" s="66">
        <v>4</v>
      </c>
      <c r="F36" s="306"/>
      <c r="G36" s="142">
        <v>3</v>
      </c>
      <c r="H36"/>
      <c r="I36" s="112">
        <v>50</v>
      </c>
      <c r="J36" s="384">
        <v>9</v>
      </c>
      <c r="K36" s="384">
        <v>10</v>
      </c>
      <c r="L36" s="384">
        <v>1</v>
      </c>
      <c r="M36" s="255">
        <f t="shared" ref="M36" si="8">(L36+K36+J36)/3</f>
        <v>6.666666666666667</v>
      </c>
      <c r="N36" s="64" t="s">
        <v>316</v>
      </c>
      <c r="O36" s="109">
        <v>60</v>
      </c>
      <c r="P36" s="79">
        <v>1</v>
      </c>
      <c r="Q36" s="384">
        <v>12</v>
      </c>
      <c r="R36" s="385">
        <v>12</v>
      </c>
      <c r="S36" s="255">
        <f>(R36+Q36+P36)/3</f>
        <v>8.3333333333333339</v>
      </c>
      <c r="T36" s="123" t="s">
        <v>322</v>
      </c>
      <c r="U36" s="112">
        <v>60</v>
      </c>
      <c r="V36" s="105"/>
      <c r="W36" s="105"/>
      <c r="X36" s="105"/>
      <c r="Y36" s="105"/>
      <c r="Z36" s="105"/>
      <c r="AA36" s="89"/>
      <c r="AB36" s="67"/>
      <c r="AC36" s="100"/>
      <c r="AD36" s="103"/>
      <c r="AE36" s="92"/>
      <c r="AF36" s="89"/>
      <c r="AG36" s="68"/>
      <c r="AH36" s="93"/>
      <c r="AI36" s="103"/>
      <c r="AJ36" s="105"/>
      <c r="AK36" s="89"/>
      <c r="AL36" s="67"/>
      <c r="AM36" s="100"/>
      <c r="AN36" s="103"/>
      <c r="AO36" s="92"/>
      <c r="AP36" s="89"/>
      <c r="AQ36" s="68"/>
      <c r="AR36" s="93"/>
      <c r="AS36" s="103"/>
      <c r="AT36" s="101"/>
      <c r="AU36" s="101"/>
      <c r="AV36" s="101"/>
      <c r="AW36" s="101"/>
      <c r="AX36" s="101"/>
      <c r="AY36" s="101"/>
      <c r="AZ36" s="101"/>
      <c r="BA36" s="65"/>
      <c r="BB36" s="65"/>
      <c r="BC36" s="65"/>
      <c r="BD36" s="65"/>
      <c r="BE36" s="65"/>
    </row>
    <row r="37" spans="1:57">
      <c r="A37" s="388">
        <v>6</v>
      </c>
      <c r="B37" s="388"/>
      <c r="C37" s="165" t="s">
        <v>239</v>
      </c>
      <c r="D37" s="19" t="s">
        <v>251</v>
      </c>
      <c r="E37" s="66">
        <v>2</v>
      </c>
      <c r="F37" s="306"/>
      <c r="G37" s="306"/>
      <c r="H37"/>
      <c r="I37" s="112">
        <v>50</v>
      </c>
      <c r="J37" s="384"/>
      <c r="K37" s="384"/>
      <c r="L37" s="384"/>
      <c r="M37" s="63"/>
      <c r="N37" s="64"/>
      <c r="O37" s="109">
        <v>60</v>
      </c>
      <c r="P37" s="79"/>
      <c r="Q37" s="384"/>
      <c r="R37" s="385"/>
      <c r="S37" s="63"/>
      <c r="T37" s="123"/>
      <c r="U37" s="112">
        <v>60</v>
      </c>
      <c r="V37" s="105"/>
      <c r="W37" s="105"/>
      <c r="X37" s="105"/>
      <c r="Y37" s="105"/>
      <c r="Z37" s="105"/>
      <c r="AA37" s="89"/>
      <c r="AB37" s="67"/>
      <c r="AC37" s="100"/>
      <c r="AD37" s="103"/>
      <c r="AE37" s="92"/>
      <c r="AF37" s="89"/>
      <c r="AG37" s="68"/>
      <c r="AH37" s="93"/>
      <c r="AI37" s="103"/>
      <c r="AJ37" s="105"/>
      <c r="AK37" s="89"/>
      <c r="AL37" s="67"/>
      <c r="AM37" s="100"/>
      <c r="AN37" s="103"/>
      <c r="AO37" s="92"/>
      <c r="AP37" s="89"/>
      <c r="AQ37" s="68"/>
      <c r="AR37" s="93"/>
      <c r="AS37" s="103"/>
      <c r="AT37" s="101"/>
      <c r="AU37" s="101"/>
      <c r="AV37" s="101"/>
      <c r="AW37" s="101"/>
      <c r="AX37" s="101"/>
      <c r="AY37" s="101"/>
      <c r="AZ37" s="101"/>
      <c r="BA37" s="65"/>
      <c r="BB37" s="65"/>
      <c r="BC37" s="65"/>
      <c r="BD37" s="65"/>
      <c r="BE37" s="65"/>
    </row>
    <row r="38" spans="1:57">
      <c r="A38" s="388">
        <v>6</v>
      </c>
      <c r="B38" s="388"/>
      <c r="C38" t="s">
        <v>191</v>
      </c>
      <c r="D38" s="11" t="s">
        <v>247</v>
      </c>
      <c r="E38" s="306"/>
      <c r="F38" s="306"/>
      <c r="G38" s="306"/>
      <c r="H38"/>
      <c r="I38" s="182">
        <v>60</v>
      </c>
      <c r="J38" s="384"/>
      <c r="K38" s="384"/>
      <c r="L38" s="384"/>
      <c r="M38" s="80"/>
      <c r="N38" s="125"/>
      <c r="O38" s="182">
        <v>60</v>
      </c>
      <c r="P38" s="387"/>
      <c r="Q38" s="387"/>
      <c r="R38" s="385"/>
      <c r="S38" s="256"/>
      <c r="T38" s="455"/>
      <c r="U38" s="182">
        <v>60</v>
      </c>
      <c r="V38" s="105"/>
      <c r="W38" s="105"/>
      <c r="X38" s="105"/>
      <c r="Y38" s="105"/>
      <c r="Z38" s="105"/>
      <c r="AA38" s="89"/>
      <c r="AB38" s="67"/>
      <c r="AC38" s="100"/>
      <c r="AD38" s="103"/>
      <c r="AE38" s="92"/>
      <c r="AF38" s="89"/>
      <c r="AG38" s="68"/>
      <c r="AH38" s="93"/>
      <c r="AI38" s="103"/>
      <c r="AJ38" s="105"/>
      <c r="AK38" s="89"/>
      <c r="AL38" s="67"/>
      <c r="AM38" s="100"/>
      <c r="AN38" s="103"/>
      <c r="AO38" s="92"/>
      <c r="AP38" s="89"/>
      <c r="AQ38" s="68"/>
      <c r="AR38" s="93"/>
      <c r="AS38" s="103"/>
      <c r="AT38" s="101"/>
      <c r="AU38" s="101"/>
      <c r="AV38" s="101"/>
      <c r="AW38" s="101"/>
      <c r="AX38" s="101"/>
      <c r="AY38" s="101"/>
      <c r="AZ38" s="101"/>
      <c r="BA38" s="65"/>
      <c r="BB38" s="65"/>
      <c r="BC38" s="65"/>
      <c r="BD38" s="65"/>
      <c r="BE38" s="65"/>
    </row>
    <row r="39" spans="1:57">
      <c r="A39" s="162"/>
      <c r="B39" s="162"/>
      <c r="E39" s="5"/>
      <c r="I39" s="166"/>
      <c r="J39" s="78"/>
      <c r="K39" s="78"/>
      <c r="L39" s="89"/>
      <c r="M39" s="89"/>
      <c r="N39" s="167"/>
      <c r="O39" s="72"/>
      <c r="P39" s="72"/>
      <c r="Q39" s="93"/>
      <c r="R39" s="91"/>
      <c r="S39" s="166"/>
      <c r="T39" s="128"/>
      <c r="U39" s="105"/>
      <c r="V39" s="105"/>
      <c r="W39" s="105"/>
      <c r="X39" s="105"/>
      <c r="Y39" s="105"/>
      <c r="Z39" s="105"/>
      <c r="AA39" s="89"/>
      <c r="AB39" s="67"/>
      <c r="AC39" s="100"/>
      <c r="AD39" s="103"/>
      <c r="AE39" s="92"/>
      <c r="AF39" s="89"/>
      <c r="AG39" s="68"/>
      <c r="AH39" s="93"/>
      <c r="AI39" s="103"/>
      <c r="AJ39" s="105"/>
      <c r="AK39" s="89"/>
      <c r="AL39" s="67"/>
      <c r="AM39" s="100"/>
      <c r="AN39" s="103"/>
      <c r="AO39" s="92"/>
      <c r="AP39" s="89"/>
      <c r="AQ39" s="68"/>
      <c r="AR39" s="93"/>
      <c r="AS39" s="103"/>
      <c r="AT39" s="101"/>
      <c r="AU39" s="101"/>
      <c r="AV39" s="101"/>
      <c r="AW39" s="101"/>
      <c r="AX39" s="101"/>
      <c r="AY39" s="101"/>
      <c r="AZ39" s="101"/>
      <c r="BA39" s="65"/>
      <c r="BB39" s="65"/>
      <c r="BC39" s="65"/>
      <c r="BD39" s="65"/>
      <c r="BE39" s="65"/>
    </row>
    <row r="40" spans="1:57" ht="23.25">
      <c r="B40" s="7"/>
      <c r="C40" s="85" t="str">
        <f>C3</f>
        <v>2019/2020 Mark Foy Championship</v>
      </c>
      <c r="D40" s="13"/>
      <c r="T40" s="119" t="str">
        <f>mstr!AB45</f>
        <v>24 races = 6 discards</v>
      </c>
    </row>
    <row r="41" spans="1:57" ht="20.25">
      <c r="B41" s="7"/>
      <c r="C41" s="159" t="str">
        <f>C4</f>
        <v>SUMMER Series</v>
      </c>
      <c r="D41" s="13"/>
      <c r="G41" s="15"/>
      <c r="H41" s="15"/>
      <c r="I41" s="159"/>
      <c r="L41" s="17"/>
      <c r="M41" s="245"/>
      <c r="P41"/>
    </row>
    <row r="43" spans="1:57">
      <c r="A43" s="22" t="s">
        <v>29</v>
      </c>
      <c r="B43" s="20" t="s">
        <v>26</v>
      </c>
      <c r="E43" s="401" t="s">
        <v>42</v>
      </c>
      <c r="F43" s="402"/>
      <c r="G43" s="403"/>
      <c r="J43" s="390" t="s">
        <v>333</v>
      </c>
      <c r="K43" s="391"/>
      <c r="L43" s="391"/>
      <c r="M43" s="391"/>
      <c r="N43" s="391"/>
      <c r="O43" s="392"/>
      <c r="P43" s="390" t="s">
        <v>336</v>
      </c>
      <c r="Q43" s="391"/>
      <c r="R43" s="391"/>
      <c r="S43" s="391"/>
      <c r="T43" s="391"/>
      <c r="U43" s="392"/>
    </row>
    <row r="44" spans="1:57">
      <c r="A44" s="22" t="s">
        <v>28</v>
      </c>
      <c r="B44" s="20" t="s">
        <v>27</v>
      </c>
      <c r="E44" s="2" t="s">
        <v>11</v>
      </c>
      <c r="F44" s="3" t="s">
        <v>12</v>
      </c>
      <c r="G44" s="4" t="s">
        <v>13</v>
      </c>
      <c r="J44" s="393" t="s">
        <v>23</v>
      </c>
      <c r="K44" s="394"/>
      <c r="L44" s="395" t="s">
        <v>24</v>
      </c>
      <c r="M44" s="396"/>
      <c r="N44" s="395" t="s">
        <v>33</v>
      </c>
      <c r="O44" s="396"/>
      <c r="P44" s="393" t="s">
        <v>34</v>
      </c>
      <c r="Q44" s="394"/>
      <c r="R44" s="395" t="s">
        <v>35</v>
      </c>
      <c r="S44" s="396"/>
      <c r="T44" s="447" t="s">
        <v>93</v>
      </c>
      <c r="U44" s="448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57">
      <c r="A45" s="22" t="s">
        <v>27</v>
      </c>
      <c r="E45" s="5"/>
      <c r="F45" s="5"/>
      <c r="G45" s="5"/>
      <c r="J45" s="33" t="s">
        <v>214</v>
      </c>
      <c r="L45" s="33" t="s">
        <v>213</v>
      </c>
      <c r="M45" s="8"/>
      <c r="N45" s="33" t="s">
        <v>212</v>
      </c>
      <c r="P45" s="33" t="s">
        <v>211</v>
      </c>
      <c r="R45" s="33" t="s">
        <v>210</v>
      </c>
      <c r="S45" s="8"/>
      <c r="T45" s="33" t="s">
        <v>209</v>
      </c>
      <c r="U45" s="5"/>
      <c r="AN45" s="221"/>
    </row>
    <row r="46" spans="1:57">
      <c r="E46" s="5"/>
      <c r="F46" s="5"/>
      <c r="G46" s="5"/>
      <c r="AA46" s="399"/>
      <c r="AB46" s="399"/>
      <c r="AC46" s="399"/>
      <c r="AD46" s="399"/>
      <c r="AE46" s="397"/>
      <c r="AF46" s="397"/>
      <c r="AG46" s="397"/>
      <c r="AH46" s="397"/>
      <c r="AI46" s="389"/>
      <c r="AJ46" s="389"/>
      <c r="AK46" s="389"/>
      <c r="AL46" s="389"/>
    </row>
    <row r="47" spans="1:57">
      <c r="A47" s="223">
        <v>1</v>
      </c>
      <c r="B47" s="7">
        <v>1</v>
      </c>
      <c r="C47" s="165" t="s">
        <v>158</v>
      </c>
      <c r="D47" s="19" t="s">
        <v>244</v>
      </c>
      <c r="E47" s="365">
        <v>183</v>
      </c>
      <c r="F47" s="365">
        <v>86</v>
      </c>
      <c r="G47" s="365">
        <v>97</v>
      </c>
      <c r="J47" s="384">
        <v>5</v>
      </c>
      <c r="K47" s="384"/>
      <c r="L47" s="260">
        <v>5</v>
      </c>
      <c r="M47" s="384"/>
      <c r="N47" s="384">
        <v>4</v>
      </c>
      <c r="O47" s="46"/>
      <c r="P47" s="384" t="s">
        <v>313</v>
      </c>
      <c r="Q47" s="384">
        <v>11</v>
      </c>
      <c r="R47" s="384">
        <v>7</v>
      </c>
      <c r="S47" s="384"/>
      <c r="T47" s="384">
        <v>7</v>
      </c>
      <c r="U47" s="384"/>
      <c r="V47" s="223"/>
      <c r="AA47" s="222"/>
      <c r="AB47" s="222"/>
      <c r="AC47" s="222"/>
      <c r="AD47" s="222"/>
      <c r="AE47" s="222"/>
      <c r="AF47" s="222"/>
      <c r="AG47" s="7"/>
      <c r="AH47" s="46"/>
      <c r="AI47" s="222"/>
      <c r="AJ47" s="222"/>
      <c r="AK47" s="222"/>
      <c r="AL47" s="222"/>
    </row>
    <row r="48" spans="1:57">
      <c r="A48" s="223">
        <v>2</v>
      </c>
      <c r="B48" s="7">
        <v>2</v>
      </c>
      <c r="C48" t="s">
        <v>190</v>
      </c>
      <c r="D48" s="19" t="s">
        <v>228</v>
      </c>
      <c r="E48" s="365">
        <v>197</v>
      </c>
      <c r="F48" s="365">
        <v>89</v>
      </c>
      <c r="G48" s="365">
        <v>108</v>
      </c>
      <c r="J48" s="384">
        <v>2</v>
      </c>
      <c r="K48" s="384"/>
      <c r="L48" s="384">
        <v>1</v>
      </c>
      <c r="M48" s="384"/>
      <c r="N48" s="384">
        <v>3</v>
      </c>
      <c r="O48" s="384"/>
      <c r="P48" s="223">
        <v>10</v>
      </c>
      <c r="Q48" s="223"/>
      <c r="R48" s="223">
        <v>9</v>
      </c>
      <c r="S48" s="223"/>
      <c r="T48" s="223">
        <v>9</v>
      </c>
      <c r="U48" s="223"/>
      <c r="V48" s="250"/>
      <c r="AA48" s="222"/>
      <c r="AB48" s="223"/>
      <c r="AC48" s="222"/>
      <c r="AD48" s="223"/>
      <c r="AE48" s="7"/>
      <c r="AF48" s="46"/>
      <c r="AG48" s="223"/>
      <c r="AH48" s="222"/>
      <c r="AI48" s="223"/>
      <c r="AJ48" s="222"/>
      <c r="AK48" s="223"/>
      <c r="AL48" s="222"/>
    </row>
    <row r="49" spans="1:38">
      <c r="A49" s="223">
        <v>3</v>
      </c>
      <c r="B49" s="7">
        <v>4</v>
      </c>
      <c r="C49" s="160" t="s">
        <v>38</v>
      </c>
      <c r="D49" s="19" t="s">
        <v>242</v>
      </c>
      <c r="E49" s="365">
        <v>202</v>
      </c>
      <c r="F49" s="365">
        <v>91</v>
      </c>
      <c r="G49" s="365">
        <v>111</v>
      </c>
      <c r="J49" s="146" t="s">
        <v>313</v>
      </c>
      <c r="K49" s="146">
        <v>15</v>
      </c>
      <c r="L49" s="223" t="s">
        <v>313</v>
      </c>
      <c r="M49" s="223">
        <v>13</v>
      </c>
      <c r="N49" s="223">
        <v>9</v>
      </c>
      <c r="O49" s="223"/>
      <c r="P49" s="384">
        <v>7</v>
      </c>
      <c r="Q49" s="223"/>
      <c r="R49" s="384">
        <v>10</v>
      </c>
      <c r="S49" s="223"/>
      <c r="T49" s="384">
        <v>4</v>
      </c>
      <c r="U49" s="223"/>
      <c r="V49" s="46"/>
      <c r="AA49" s="222"/>
      <c r="AB49" s="222"/>
      <c r="AC49" s="222"/>
      <c r="AD49" s="222"/>
      <c r="AE49" s="222"/>
      <c r="AF49" s="222"/>
      <c r="AG49" s="7"/>
      <c r="AH49" s="46"/>
      <c r="AI49" s="222"/>
      <c r="AJ49" s="222"/>
      <c r="AK49" s="222"/>
      <c r="AL49" s="222"/>
    </row>
    <row r="50" spans="1:38" ht="12.75" customHeight="1">
      <c r="A50" s="223">
        <v>4</v>
      </c>
      <c r="B50" s="7">
        <v>5</v>
      </c>
      <c r="C50" s="21" t="s">
        <v>169</v>
      </c>
      <c r="D50" s="19" t="s">
        <v>249</v>
      </c>
      <c r="E50" s="365">
        <v>215</v>
      </c>
      <c r="F50" s="365">
        <v>96</v>
      </c>
      <c r="G50" s="365">
        <v>119</v>
      </c>
      <c r="J50" s="384">
        <v>9</v>
      </c>
      <c r="K50" s="384"/>
      <c r="L50" s="384">
        <v>10</v>
      </c>
      <c r="M50" s="384"/>
      <c r="N50" s="384">
        <v>1</v>
      </c>
      <c r="O50" s="383"/>
      <c r="P50" s="384">
        <v>1</v>
      </c>
      <c r="Q50" s="384"/>
      <c r="R50" s="384">
        <v>12</v>
      </c>
      <c r="S50" s="384"/>
      <c r="T50" s="384">
        <v>12</v>
      </c>
      <c r="U50" s="143"/>
      <c r="V50" s="250"/>
      <c r="AA50" s="222"/>
      <c r="AB50" s="222"/>
      <c r="AC50" s="222"/>
      <c r="AD50" s="222"/>
      <c r="AE50" s="222"/>
      <c r="AF50" s="222"/>
      <c r="AG50" s="223"/>
      <c r="AH50" s="222"/>
      <c r="AI50" s="46"/>
      <c r="AJ50" s="46"/>
      <c r="AK50" s="222"/>
      <c r="AL50" s="222"/>
    </row>
    <row r="51" spans="1:38">
      <c r="A51" s="223">
        <v>5</v>
      </c>
      <c r="B51" s="7">
        <v>7</v>
      </c>
      <c r="C51" s="160" t="s">
        <v>103</v>
      </c>
      <c r="D51" s="19" t="s">
        <v>252</v>
      </c>
      <c r="E51" s="365">
        <v>211</v>
      </c>
      <c r="F51" s="365">
        <v>87</v>
      </c>
      <c r="G51" s="365">
        <v>124</v>
      </c>
      <c r="J51" s="384">
        <v>10</v>
      </c>
      <c r="K51" s="384"/>
      <c r="L51" s="384">
        <v>8</v>
      </c>
      <c r="M51" s="384"/>
      <c r="N51" s="384">
        <v>10</v>
      </c>
      <c r="O51" s="384"/>
      <c r="P51" s="384">
        <v>9</v>
      </c>
      <c r="Q51" s="384"/>
      <c r="R51" s="384">
        <v>3</v>
      </c>
      <c r="S51" s="384"/>
      <c r="T51" s="384">
        <v>8</v>
      </c>
      <c r="U51" s="46"/>
      <c r="V51" s="250"/>
      <c r="AA51" s="222"/>
      <c r="AB51" s="222"/>
      <c r="AC51" s="222"/>
      <c r="AD51" s="222"/>
      <c r="AE51" s="222"/>
      <c r="AF51" s="222"/>
      <c r="AG51" s="46"/>
      <c r="AH51" s="46"/>
      <c r="AI51" s="222"/>
      <c r="AJ51" s="222"/>
      <c r="AK51" s="222"/>
      <c r="AL51" s="222"/>
    </row>
    <row r="52" spans="1:38" ht="12.75" customHeight="1">
      <c r="A52" s="223">
        <v>6</v>
      </c>
      <c r="B52" s="7">
        <v>3</v>
      </c>
      <c r="C52" t="s">
        <v>139</v>
      </c>
      <c r="D52" s="19" t="s">
        <v>257</v>
      </c>
      <c r="E52" s="365">
        <v>231</v>
      </c>
      <c r="F52" s="365">
        <v>102</v>
      </c>
      <c r="G52" s="365">
        <v>129</v>
      </c>
      <c r="J52" s="384">
        <v>12</v>
      </c>
      <c r="K52" s="384"/>
      <c r="L52" s="384">
        <v>11</v>
      </c>
      <c r="M52" s="384"/>
      <c r="N52" s="384">
        <v>14</v>
      </c>
      <c r="O52" s="383"/>
      <c r="P52" s="384" t="s">
        <v>313</v>
      </c>
      <c r="Q52" s="145">
        <f>DNC</f>
        <v>17</v>
      </c>
      <c r="R52" s="384" t="s">
        <v>313</v>
      </c>
      <c r="S52" s="145">
        <f>DNC</f>
        <v>17</v>
      </c>
      <c r="T52" s="384" t="s">
        <v>313</v>
      </c>
      <c r="U52" s="145">
        <f>DNC</f>
        <v>17</v>
      </c>
      <c r="V52" s="250"/>
      <c r="AA52" s="222"/>
      <c r="AB52" s="222"/>
      <c r="AC52" s="145"/>
      <c r="AD52" s="145"/>
      <c r="AE52" s="222"/>
      <c r="AF52" s="222"/>
      <c r="AG52" s="222"/>
      <c r="AH52" s="222"/>
      <c r="AI52" s="222"/>
      <c r="AJ52" s="222"/>
      <c r="AK52" s="222"/>
      <c r="AL52" s="222"/>
    </row>
    <row r="53" spans="1:38" ht="12.75" customHeight="1">
      <c r="A53" s="223">
        <v>7</v>
      </c>
      <c r="B53" s="7">
        <v>6</v>
      </c>
      <c r="C53" t="s">
        <v>9</v>
      </c>
      <c r="D53" s="19" t="s">
        <v>232</v>
      </c>
      <c r="E53" s="365">
        <v>229</v>
      </c>
      <c r="F53" s="365">
        <v>95</v>
      </c>
      <c r="G53" s="365">
        <v>134</v>
      </c>
      <c r="J53" s="146" t="s">
        <v>313</v>
      </c>
      <c r="K53" s="146">
        <v>15</v>
      </c>
      <c r="L53" s="384">
        <v>12</v>
      </c>
      <c r="M53" s="384"/>
      <c r="N53" s="384">
        <v>12</v>
      </c>
      <c r="O53" s="384"/>
      <c r="P53" s="384" t="s">
        <v>313</v>
      </c>
      <c r="Q53" s="145">
        <f>DNC</f>
        <v>17</v>
      </c>
      <c r="R53" s="384" t="s">
        <v>313</v>
      </c>
      <c r="S53" s="145">
        <f>DNC</f>
        <v>17</v>
      </c>
      <c r="T53" s="384" t="s">
        <v>313</v>
      </c>
      <c r="U53" s="145">
        <f>DNC</f>
        <v>17</v>
      </c>
      <c r="V53" s="223"/>
      <c r="AA53" s="202"/>
      <c r="AB53" s="202"/>
      <c r="AC53" s="202"/>
      <c r="AD53" s="202"/>
      <c r="AE53" s="202"/>
      <c r="AF53" s="202"/>
      <c r="AG53" s="222"/>
      <c r="AH53" s="222"/>
      <c r="AI53" s="222"/>
      <c r="AJ53" s="222"/>
      <c r="AK53" s="222"/>
      <c r="AL53" s="222"/>
    </row>
    <row r="54" spans="1:38" ht="12.75" customHeight="1">
      <c r="A54" s="223">
        <v>8</v>
      </c>
      <c r="B54" s="7">
        <v>10</v>
      </c>
      <c r="C54" t="s">
        <v>19</v>
      </c>
      <c r="D54" s="19" t="s">
        <v>250</v>
      </c>
      <c r="E54" s="365">
        <v>241</v>
      </c>
      <c r="F54" s="365">
        <v>102</v>
      </c>
      <c r="G54" s="365">
        <v>139</v>
      </c>
      <c r="J54" s="223">
        <v>6</v>
      </c>
      <c r="K54" s="223"/>
      <c r="L54" s="384">
        <v>3</v>
      </c>
      <c r="M54" s="384"/>
      <c r="N54" s="260">
        <v>5</v>
      </c>
      <c r="O54" s="384"/>
      <c r="P54" s="223">
        <v>5</v>
      </c>
      <c r="Q54" s="223"/>
      <c r="R54" s="223">
        <v>8</v>
      </c>
      <c r="S54" s="223"/>
      <c r="T54" s="384">
        <v>2</v>
      </c>
      <c r="U54" s="384"/>
      <c r="V54" s="223"/>
      <c r="AA54" s="222"/>
      <c r="AB54" s="222"/>
      <c r="AC54" s="46"/>
      <c r="AD54" s="46"/>
      <c r="AE54" s="222"/>
      <c r="AF54" s="222"/>
      <c r="AG54" s="222"/>
      <c r="AH54" s="222"/>
      <c r="AI54" s="222"/>
      <c r="AJ54" s="222"/>
      <c r="AK54" s="222"/>
      <c r="AL54" s="222"/>
    </row>
    <row r="55" spans="1:38" ht="12.75" customHeight="1">
      <c r="A55" s="223">
        <v>9</v>
      </c>
      <c r="B55" s="7">
        <v>11</v>
      </c>
      <c r="C55" s="21" t="s">
        <v>195</v>
      </c>
      <c r="D55" s="19" t="s">
        <v>233</v>
      </c>
      <c r="E55" s="365">
        <v>251</v>
      </c>
      <c r="F55" s="365">
        <v>102</v>
      </c>
      <c r="G55" s="365">
        <v>149</v>
      </c>
      <c r="J55" s="384">
        <v>11</v>
      </c>
      <c r="K55" s="384"/>
      <c r="L55" s="384">
        <v>2</v>
      </c>
      <c r="M55" s="383"/>
      <c r="N55" s="384">
        <v>7</v>
      </c>
      <c r="O55" s="383"/>
      <c r="P55" s="384">
        <v>2</v>
      </c>
      <c r="Q55" s="384"/>
      <c r="R55" s="384">
        <v>1</v>
      </c>
      <c r="S55" s="384"/>
      <c r="T55" s="384">
        <v>11</v>
      </c>
      <c r="U55" s="384"/>
      <c r="V55" s="250"/>
      <c r="AA55" s="46"/>
      <c r="AB55" s="46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</row>
    <row r="56" spans="1:38" ht="12.75" customHeight="1">
      <c r="A56" s="223">
        <v>10</v>
      </c>
      <c r="B56" s="7">
        <v>13</v>
      </c>
      <c r="C56" s="160" t="s">
        <v>164</v>
      </c>
      <c r="D56" s="19" t="s">
        <v>230</v>
      </c>
      <c r="E56" s="365">
        <v>258</v>
      </c>
      <c r="F56" s="365">
        <v>102</v>
      </c>
      <c r="G56" s="365">
        <v>156</v>
      </c>
      <c r="J56" s="384">
        <v>1</v>
      </c>
      <c r="K56" s="384"/>
      <c r="L56" s="384">
        <v>4</v>
      </c>
      <c r="M56" s="223"/>
      <c r="N56" s="384">
        <v>2</v>
      </c>
      <c r="O56" s="384"/>
      <c r="P56" s="384">
        <v>6</v>
      </c>
      <c r="Q56" s="384"/>
      <c r="R56" s="384">
        <v>5</v>
      </c>
      <c r="S56" s="223"/>
      <c r="T56" s="384">
        <v>3</v>
      </c>
      <c r="U56" s="384"/>
      <c r="V56" s="46"/>
      <c r="AA56" s="222"/>
      <c r="AB56" s="222"/>
      <c r="AC56" s="222"/>
      <c r="AD56" s="222"/>
      <c r="AE56" s="46"/>
      <c r="AF56" s="152"/>
      <c r="AG56" s="222"/>
      <c r="AH56" s="143"/>
      <c r="AI56" s="222"/>
      <c r="AJ56" s="222"/>
      <c r="AK56" s="222"/>
      <c r="AL56" s="222"/>
    </row>
    <row r="57" spans="1:38" ht="12.75" customHeight="1">
      <c r="A57" s="223">
        <v>11</v>
      </c>
      <c r="B57" s="7">
        <v>14</v>
      </c>
      <c r="C57" t="s">
        <v>147</v>
      </c>
      <c r="D57" s="19" t="s">
        <v>265</v>
      </c>
      <c r="E57" s="365">
        <v>260</v>
      </c>
      <c r="F57" s="365">
        <v>102</v>
      </c>
      <c r="G57" s="365">
        <v>158</v>
      </c>
      <c r="J57" s="384">
        <v>8</v>
      </c>
      <c r="K57" s="384"/>
      <c r="L57" s="384">
        <v>14</v>
      </c>
      <c r="M57" s="384"/>
      <c r="N57" s="384">
        <v>13</v>
      </c>
      <c r="O57" s="384"/>
      <c r="P57" s="384">
        <v>8</v>
      </c>
      <c r="Q57" s="384"/>
      <c r="R57" s="384">
        <v>6</v>
      </c>
      <c r="S57" s="384"/>
      <c r="T57" s="384">
        <v>1</v>
      </c>
      <c r="U57" s="384"/>
      <c r="V57" s="250"/>
      <c r="AA57" s="222"/>
      <c r="AB57" s="222"/>
      <c r="AC57" s="222"/>
      <c r="AD57" s="222"/>
      <c r="AE57" s="46"/>
      <c r="AF57" s="46"/>
      <c r="AG57" s="202"/>
      <c r="AH57" s="202"/>
      <c r="AI57" s="202"/>
      <c r="AJ57" s="202"/>
      <c r="AK57" s="202"/>
      <c r="AL57" s="202"/>
    </row>
    <row r="58" spans="1:38" ht="12.75" customHeight="1">
      <c r="A58" s="223">
        <v>12</v>
      </c>
      <c r="B58" s="7">
        <v>8</v>
      </c>
      <c r="C58" t="s">
        <v>154</v>
      </c>
      <c r="D58" s="19" t="s">
        <v>246</v>
      </c>
      <c r="E58" s="365">
        <v>242</v>
      </c>
      <c r="F58" s="365">
        <v>80</v>
      </c>
      <c r="G58" s="365">
        <v>162</v>
      </c>
      <c r="J58" s="384">
        <v>4</v>
      </c>
      <c r="K58" s="384"/>
      <c r="L58" s="384">
        <v>6</v>
      </c>
      <c r="M58" s="384"/>
      <c r="N58" s="384">
        <v>8</v>
      </c>
      <c r="O58" s="384"/>
      <c r="P58" s="384" t="s">
        <v>313</v>
      </c>
      <c r="Q58" s="145">
        <f>DNC</f>
        <v>17</v>
      </c>
      <c r="R58" s="384" t="s">
        <v>313</v>
      </c>
      <c r="S58" s="145">
        <f>DNC</f>
        <v>17</v>
      </c>
      <c r="T58" s="384" t="s">
        <v>313</v>
      </c>
      <c r="U58" s="145">
        <f>DNC</f>
        <v>17</v>
      </c>
      <c r="V58" s="250"/>
      <c r="AA58" s="222"/>
      <c r="AB58" s="222"/>
      <c r="AC58" s="46"/>
      <c r="AD58" s="46"/>
      <c r="AE58" s="222"/>
      <c r="AF58" s="222"/>
      <c r="AG58" s="222"/>
      <c r="AH58" s="223"/>
      <c r="AI58" s="223"/>
      <c r="AJ58" s="223"/>
      <c r="AK58" s="223"/>
      <c r="AL58" s="223"/>
    </row>
    <row r="59" spans="1:38" ht="12.75" customHeight="1">
      <c r="A59" s="223">
        <v>13</v>
      </c>
      <c r="B59" s="7">
        <v>9</v>
      </c>
      <c r="C59" s="160" t="s">
        <v>112</v>
      </c>
      <c r="D59" s="19" t="s">
        <v>245</v>
      </c>
      <c r="E59" s="365">
        <v>271</v>
      </c>
      <c r="F59" s="365">
        <v>102</v>
      </c>
      <c r="G59" s="365">
        <v>169</v>
      </c>
      <c r="J59" s="145">
        <v>17</v>
      </c>
      <c r="K59" s="384"/>
      <c r="L59" s="145">
        <v>17</v>
      </c>
      <c r="M59" s="384"/>
      <c r="N59" s="145">
        <v>17</v>
      </c>
      <c r="O59" s="384"/>
      <c r="P59" s="145">
        <v>17</v>
      </c>
      <c r="Q59" s="384"/>
      <c r="R59" s="145">
        <v>17</v>
      </c>
      <c r="S59" s="384"/>
      <c r="T59" s="145">
        <v>17</v>
      </c>
      <c r="U59" s="384"/>
      <c r="V59" s="46"/>
      <c r="AA59" s="222"/>
      <c r="AB59" s="222"/>
      <c r="AC59" s="222"/>
      <c r="AD59" s="222"/>
      <c r="AE59" s="7"/>
      <c r="AF59" s="46"/>
      <c r="AG59" s="223"/>
      <c r="AH59" s="222"/>
      <c r="AI59" s="222"/>
      <c r="AJ59" s="222"/>
      <c r="AK59" s="222"/>
      <c r="AL59" s="222"/>
    </row>
    <row r="60" spans="1:38" ht="12.75" customHeight="1">
      <c r="A60" s="223">
        <v>14</v>
      </c>
      <c r="B60" s="7">
        <v>16</v>
      </c>
      <c r="C60" s="160" t="s">
        <v>138</v>
      </c>
      <c r="D60" s="11" t="s">
        <v>266</v>
      </c>
      <c r="E60" s="365">
        <v>278</v>
      </c>
      <c r="F60" s="365">
        <v>102</v>
      </c>
      <c r="G60" s="365">
        <v>176</v>
      </c>
      <c r="J60" s="384">
        <v>3</v>
      </c>
      <c r="K60" s="384"/>
      <c r="L60" s="384">
        <v>9</v>
      </c>
      <c r="M60" s="383"/>
      <c r="N60" s="384">
        <v>11</v>
      </c>
      <c r="O60" s="383"/>
      <c r="P60" s="384">
        <v>12</v>
      </c>
      <c r="Q60" s="384"/>
      <c r="R60" s="384">
        <v>2</v>
      </c>
      <c r="S60" s="384"/>
      <c r="T60" s="384">
        <v>5</v>
      </c>
      <c r="U60" s="384"/>
      <c r="V60" s="250"/>
      <c r="AA60" s="222"/>
      <c r="AB60" s="222"/>
      <c r="AC60" s="222"/>
      <c r="AD60" s="222"/>
      <c r="AE60" s="223"/>
      <c r="AF60" s="222"/>
      <c r="AG60" s="7"/>
      <c r="AH60" s="46"/>
      <c r="AI60" s="46"/>
      <c r="AJ60" s="46"/>
      <c r="AK60" s="46"/>
      <c r="AL60" s="46"/>
    </row>
    <row r="61" spans="1:38" ht="12.75" customHeight="1">
      <c r="A61" s="223">
        <v>15</v>
      </c>
      <c r="B61" s="7">
        <v>12</v>
      </c>
      <c r="C61" s="21" t="s">
        <v>109</v>
      </c>
      <c r="D61" s="19" t="s">
        <v>279</v>
      </c>
      <c r="E61" s="365">
        <v>294</v>
      </c>
      <c r="F61" s="365">
        <v>102</v>
      </c>
      <c r="G61" s="365">
        <v>192</v>
      </c>
      <c r="J61" s="145">
        <v>17</v>
      </c>
      <c r="K61" s="384"/>
      <c r="L61" s="145">
        <v>17</v>
      </c>
      <c r="M61" s="384"/>
      <c r="N61" s="145">
        <v>17</v>
      </c>
      <c r="O61" s="384"/>
      <c r="P61" s="145">
        <v>17</v>
      </c>
      <c r="Q61" s="384"/>
      <c r="R61" s="145">
        <v>17</v>
      </c>
      <c r="S61" s="384"/>
      <c r="T61" s="145">
        <v>17</v>
      </c>
      <c r="U61" s="384"/>
      <c r="V61" s="250"/>
      <c r="AA61" s="46"/>
      <c r="AB61" s="46"/>
      <c r="AC61" s="46"/>
      <c r="AD61" s="46"/>
      <c r="AE61" s="46"/>
      <c r="AF61" s="46"/>
      <c r="AG61" s="222"/>
      <c r="AH61" s="222"/>
      <c r="AI61" s="223"/>
      <c r="AJ61" s="223"/>
      <c r="AK61" s="223"/>
      <c r="AL61" s="223"/>
    </row>
    <row r="62" spans="1:38" ht="12.75" customHeight="1">
      <c r="A62" s="223">
        <v>16</v>
      </c>
      <c r="B62" s="7">
        <v>15</v>
      </c>
      <c r="C62" t="s">
        <v>75</v>
      </c>
      <c r="D62" s="19" t="s">
        <v>263</v>
      </c>
      <c r="E62" s="365">
        <v>298</v>
      </c>
      <c r="F62" s="365">
        <v>102</v>
      </c>
      <c r="G62" s="365">
        <v>196</v>
      </c>
      <c r="J62" s="145">
        <v>17</v>
      </c>
      <c r="K62" s="384"/>
      <c r="L62" s="145">
        <v>17</v>
      </c>
      <c r="M62" s="384"/>
      <c r="N62" s="145">
        <v>17</v>
      </c>
      <c r="O62" s="384"/>
      <c r="P62" s="145">
        <v>17</v>
      </c>
      <c r="Q62" s="384"/>
      <c r="R62" s="145">
        <v>17</v>
      </c>
      <c r="S62" s="384"/>
      <c r="T62" s="145">
        <v>17</v>
      </c>
      <c r="U62" s="384"/>
      <c r="V62" s="46"/>
      <c r="AA62" s="222"/>
      <c r="AB62" s="143"/>
      <c r="AC62" s="222"/>
      <c r="AD62" s="222"/>
      <c r="AE62" s="222"/>
      <c r="AF62" s="222"/>
      <c r="AG62" s="46"/>
      <c r="AH62" s="46"/>
      <c r="AI62" s="7"/>
      <c r="AJ62" s="7"/>
      <c r="AK62" s="7"/>
      <c r="AL62" s="7"/>
    </row>
    <row r="63" spans="1:38" ht="12.75" customHeight="1">
      <c r="A63" s="223">
        <v>17</v>
      </c>
      <c r="B63" s="7">
        <v>19</v>
      </c>
      <c r="C63" s="165" t="s">
        <v>121</v>
      </c>
      <c r="D63" s="19" t="s">
        <v>256</v>
      </c>
      <c r="E63" s="365">
        <v>302</v>
      </c>
      <c r="F63" s="365">
        <v>102</v>
      </c>
      <c r="G63" s="365">
        <v>200</v>
      </c>
      <c r="J63" s="145">
        <v>17</v>
      </c>
      <c r="K63" s="384"/>
      <c r="L63" s="145">
        <v>17</v>
      </c>
      <c r="M63" s="384"/>
      <c r="N63" s="145">
        <v>17</v>
      </c>
      <c r="O63" s="384"/>
      <c r="P63" s="384">
        <v>3</v>
      </c>
      <c r="Q63" s="384"/>
      <c r="R63" s="384">
        <v>11</v>
      </c>
      <c r="S63" s="223"/>
      <c r="T63" s="384">
        <v>10</v>
      </c>
      <c r="U63" s="384"/>
      <c r="V63" s="223"/>
      <c r="AA63" s="222"/>
      <c r="AB63" s="222"/>
      <c r="AC63" s="222"/>
      <c r="AD63" s="222"/>
      <c r="AE63" s="222"/>
      <c r="AF63" s="222"/>
      <c r="AG63" s="46"/>
      <c r="AH63" s="46"/>
      <c r="AI63" s="46"/>
      <c r="AJ63" s="46"/>
      <c r="AK63" s="46"/>
      <c r="AL63" s="46"/>
    </row>
    <row r="64" spans="1:38" ht="12.75" customHeight="1">
      <c r="A64" s="223">
        <v>18</v>
      </c>
      <c r="B64" s="7">
        <v>21</v>
      </c>
      <c r="C64" s="21" t="s">
        <v>237</v>
      </c>
      <c r="D64" s="19" t="s">
        <v>254</v>
      </c>
      <c r="E64" s="365">
        <v>313</v>
      </c>
      <c r="F64" s="365">
        <v>102</v>
      </c>
      <c r="G64" s="365">
        <v>211</v>
      </c>
      <c r="J64" s="384">
        <v>7</v>
      </c>
      <c r="K64" s="384"/>
      <c r="L64" s="384">
        <v>5</v>
      </c>
      <c r="M64" s="384"/>
      <c r="N64" s="384">
        <v>6</v>
      </c>
      <c r="O64" s="384"/>
      <c r="P64" s="384">
        <v>4</v>
      </c>
      <c r="Q64" s="384"/>
      <c r="R64" s="384">
        <v>4</v>
      </c>
      <c r="S64" s="384"/>
      <c r="T64" s="384">
        <v>6</v>
      </c>
      <c r="U64" s="384"/>
      <c r="V64" s="46"/>
      <c r="AA64" s="222"/>
      <c r="AB64" s="222"/>
      <c r="AC64" s="222"/>
      <c r="AD64" s="222"/>
      <c r="AE64" s="222"/>
      <c r="AF64" s="222"/>
      <c r="AG64" s="46"/>
      <c r="AH64" s="46"/>
      <c r="AI64" s="46"/>
      <c r="AJ64" s="46"/>
      <c r="AK64" s="46"/>
      <c r="AL64" s="46"/>
    </row>
    <row r="65" spans="1:42" ht="12.75" customHeight="1">
      <c r="A65" s="223" t="s">
        <v>340</v>
      </c>
      <c r="B65" s="7" t="s">
        <v>334</v>
      </c>
      <c r="C65" t="s">
        <v>10</v>
      </c>
      <c r="D65" s="19" t="s">
        <v>231</v>
      </c>
      <c r="E65" s="365">
        <v>327</v>
      </c>
      <c r="F65" s="365">
        <v>102</v>
      </c>
      <c r="G65" s="365">
        <v>225</v>
      </c>
      <c r="J65" s="145">
        <v>17</v>
      </c>
      <c r="K65" s="384"/>
      <c r="L65" s="145">
        <v>17</v>
      </c>
      <c r="M65" s="384"/>
      <c r="N65" s="145">
        <v>17</v>
      </c>
      <c r="O65" s="384"/>
      <c r="P65" s="145">
        <v>17</v>
      </c>
      <c r="Q65" s="384"/>
      <c r="R65" s="145">
        <v>17</v>
      </c>
      <c r="S65" s="384"/>
      <c r="T65" s="145">
        <v>17</v>
      </c>
      <c r="U65" s="384"/>
      <c r="V65" s="250"/>
      <c r="AA65" s="46"/>
      <c r="AB65" s="46"/>
      <c r="AC65" s="46"/>
      <c r="AD65" s="46"/>
      <c r="AE65" s="46"/>
      <c r="AF65" s="46"/>
      <c r="AG65" s="222"/>
      <c r="AH65" s="222"/>
      <c r="AI65" s="222"/>
      <c r="AJ65" s="222"/>
      <c r="AK65" s="222"/>
      <c r="AL65" s="222"/>
    </row>
    <row r="66" spans="1:42" ht="12.75" customHeight="1">
      <c r="A66" s="223" t="s">
        <v>340</v>
      </c>
      <c r="B66" s="7" t="s">
        <v>334</v>
      </c>
      <c r="C66" t="s">
        <v>60</v>
      </c>
      <c r="D66" s="19" t="s">
        <v>248</v>
      </c>
      <c r="E66" s="365">
        <v>327</v>
      </c>
      <c r="F66" s="365">
        <v>102</v>
      </c>
      <c r="G66" s="365">
        <v>225</v>
      </c>
      <c r="J66" s="145">
        <v>17</v>
      </c>
      <c r="K66" s="384"/>
      <c r="L66" s="145">
        <v>17</v>
      </c>
      <c r="M66" s="384"/>
      <c r="N66" s="145">
        <v>17</v>
      </c>
      <c r="O66" s="384"/>
      <c r="P66" s="145">
        <v>17</v>
      </c>
      <c r="Q66" s="384"/>
      <c r="R66" s="145">
        <v>17</v>
      </c>
      <c r="S66" s="384"/>
      <c r="T66" s="145">
        <v>17</v>
      </c>
      <c r="U66" s="384"/>
      <c r="V66" s="250"/>
      <c r="AA66" s="222"/>
      <c r="AB66" s="222"/>
      <c r="AC66" s="222"/>
      <c r="AD66" s="222"/>
      <c r="AE66" s="222"/>
      <c r="AF66" s="222"/>
      <c r="AG66" s="46"/>
      <c r="AH66" s="46"/>
      <c r="AI66" s="46"/>
      <c r="AJ66" s="46"/>
      <c r="AK66" s="46"/>
      <c r="AL66" s="46"/>
    </row>
    <row r="67" spans="1:42" ht="12.75" customHeight="1">
      <c r="A67" s="223">
        <v>21</v>
      </c>
      <c r="B67" s="7">
        <v>20</v>
      </c>
      <c r="C67" s="160" t="s">
        <v>101</v>
      </c>
      <c r="D67" s="196" t="s">
        <v>255</v>
      </c>
      <c r="E67" s="365">
        <v>340</v>
      </c>
      <c r="F67" s="365">
        <v>102</v>
      </c>
      <c r="G67" s="365">
        <v>238</v>
      </c>
      <c r="J67" s="260">
        <v>6</v>
      </c>
      <c r="K67" s="384"/>
      <c r="L67" s="384">
        <v>7</v>
      </c>
      <c r="M67" s="383"/>
      <c r="N67" s="384">
        <v>5</v>
      </c>
      <c r="O67" s="383"/>
      <c r="P67" s="145">
        <v>17</v>
      </c>
      <c r="Q67" s="384"/>
      <c r="R67" s="145">
        <v>17</v>
      </c>
      <c r="S67" s="384"/>
      <c r="T67" s="145">
        <v>17</v>
      </c>
      <c r="U67" s="384"/>
      <c r="V67" s="46"/>
      <c r="AA67" s="222"/>
      <c r="AB67" s="222"/>
      <c r="AC67" s="46"/>
      <c r="AD67" s="46"/>
      <c r="AE67" s="222"/>
      <c r="AF67" s="222"/>
      <c r="AG67" s="222"/>
      <c r="AH67" s="222"/>
      <c r="AI67" s="222"/>
      <c r="AJ67" s="222"/>
      <c r="AK67" s="222"/>
      <c r="AL67" s="222"/>
    </row>
    <row r="68" spans="1:42" ht="12.75" customHeight="1">
      <c r="A68" s="223">
        <v>22</v>
      </c>
      <c r="B68" s="7">
        <v>22</v>
      </c>
      <c r="C68" s="160" t="s">
        <v>239</v>
      </c>
      <c r="D68" s="19" t="s">
        <v>251</v>
      </c>
      <c r="E68" s="365">
        <v>353</v>
      </c>
      <c r="F68" s="365">
        <v>102</v>
      </c>
      <c r="G68" s="365">
        <v>251</v>
      </c>
      <c r="J68" s="145">
        <v>17</v>
      </c>
      <c r="K68" s="384"/>
      <c r="L68" s="145">
        <v>17</v>
      </c>
      <c r="M68" s="384"/>
      <c r="N68" s="145">
        <v>17</v>
      </c>
      <c r="O68" s="384"/>
      <c r="P68" s="145">
        <v>17</v>
      </c>
      <c r="Q68" s="384"/>
      <c r="R68" s="145">
        <v>17</v>
      </c>
      <c r="S68" s="384"/>
      <c r="T68" s="145">
        <v>17</v>
      </c>
      <c r="U68" s="384"/>
      <c r="V68" s="46"/>
      <c r="AN68"/>
    </row>
    <row r="69" spans="1:42" ht="12.75" customHeight="1">
      <c r="A69" s="223">
        <v>23</v>
      </c>
      <c r="B69" s="7">
        <v>23</v>
      </c>
      <c r="C69" t="s">
        <v>194</v>
      </c>
      <c r="D69" s="19" t="s">
        <v>229</v>
      </c>
      <c r="E69" s="365">
        <v>355</v>
      </c>
      <c r="F69" s="365">
        <v>102</v>
      </c>
      <c r="G69" s="365">
        <v>253</v>
      </c>
      <c r="J69" s="145">
        <v>17</v>
      </c>
      <c r="K69" s="384"/>
      <c r="L69" s="145">
        <v>17</v>
      </c>
      <c r="M69" s="384"/>
      <c r="N69" s="145">
        <v>17</v>
      </c>
      <c r="O69" s="384"/>
      <c r="P69" s="145">
        <v>17</v>
      </c>
      <c r="Q69" s="384"/>
      <c r="R69" s="145">
        <v>17</v>
      </c>
      <c r="S69" s="384"/>
      <c r="T69" s="145">
        <v>17</v>
      </c>
      <c r="U69" s="384"/>
      <c r="V69" s="5"/>
      <c r="AN69"/>
    </row>
    <row r="70" spans="1:42" ht="12.75" customHeight="1">
      <c r="A70" s="223">
        <v>24</v>
      </c>
      <c r="B70" s="7">
        <v>24</v>
      </c>
      <c r="C70" t="s">
        <v>191</v>
      </c>
      <c r="D70" s="19" t="s">
        <v>247</v>
      </c>
      <c r="E70" s="365">
        <v>366</v>
      </c>
      <c r="F70" s="365">
        <v>102</v>
      </c>
      <c r="G70" s="365">
        <v>264</v>
      </c>
      <c r="I70" s="208"/>
      <c r="J70" s="145">
        <v>17</v>
      </c>
      <c r="K70" s="384"/>
      <c r="L70" s="145">
        <v>17</v>
      </c>
      <c r="M70" s="384"/>
      <c r="N70" s="145">
        <v>17</v>
      </c>
      <c r="O70" s="384"/>
      <c r="P70" s="145">
        <v>17</v>
      </c>
      <c r="Q70" s="384"/>
      <c r="R70" s="145">
        <v>17</v>
      </c>
      <c r="S70" s="384"/>
      <c r="T70" s="145">
        <v>17</v>
      </c>
      <c r="U70" s="384"/>
      <c r="V70" s="286"/>
      <c r="AN70"/>
    </row>
    <row r="71" spans="1:42" ht="12.75" customHeight="1">
      <c r="A71" s="365">
        <v>25</v>
      </c>
      <c r="B71" s="7">
        <v>25</v>
      </c>
      <c r="C71" s="160" t="s">
        <v>325</v>
      </c>
      <c r="D71" s="19" t="s">
        <v>326</v>
      </c>
      <c r="E71" s="365">
        <v>376</v>
      </c>
      <c r="F71" s="365">
        <v>102</v>
      </c>
      <c r="G71" s="365">
        <v>274</v>
      </c>
      <c r="I71" s="285"/>
      <c r="J71" s="145">
        <v>17</v>
      </c>
      <c r="K71" s="384"/>
      <c r="L71" s="145">
        <v>17</v>
      </c>
      <c r="M71" s="384"/>
      <c r="N71" s="145">
        <v>17</v>
      </c>
      <c r="O71" s="384"/>
      <c r="P71" s="145">
        <v>17</v>
      </c>
      <c r="Q71" s="384"/>
      <c r="R71" s="145">
        <v>17</v>
      </c>
      <c r="S71" s="384"/>
      <c r="T71" s="145">
        <v>17</v>
      </c>
      <c r="U71" s="384"/>
      <c r="V71" s="46"/>
      <c r="AN71"/>
    </row>
    <row r="72" spans="1:42" ht="12.75" customHeight="1">
      <c r="A72" s="365"/>
      <c r="B72" s="7"/>
      <c r="C72" t="s">
        <v>54</v>
      </c>
      <c r="D72" s="19" t="s">
        <v>261</v>
      </c>
      <c r="E72" s="365">
        <v>0</v>
      </c>
      <c r="F72" s="365">
        <v>0</v>
      </c>
      <c r="G72" s="365">
        <v>0</v>
      </c>
      <c r="I72"/>
      <c r="J72"/>
      <c r="K72"/>
      <c r="L72"/>
      <c r="M72"/>
      <c r="N72"/>
      <c r="O72"/>
      <c r="P72"/>
      <c r="Q72"/>
      <c r="R72"/>
      <c r="S72"/>
      <c r="T72"/>
      <c r="AN72"/>
    </row>
    <row r="73" spans="1:42" ht="12.75" customHeight="1">
      <c r="A73" s="223"/>
      <c r="B73" s="7"/>
      <c r="C73" s="165" t="s">
        <v>234</v>
      </c>
      <c r="D73" s="19" t="s">
        <v>124</v>
      </c>
      <c r="E73" s="365">
        <v>0</v>
      </c>
      <c r="F73" s="365">
        <v>0</v>
      </c>
      <c r="G73" s="365">
        <v>0</v>
      </c>
      <c r="I73" s="416" t="s">
        <v>341</v>
      </c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AN73"/>
    </row>
    <row r="74" spans="1:42" ht="12.75" customHeight="1">
      <c r="A74" s="223"/>
      <c r="B74" s="7"/>
      <c r="C74" t="s">
        <v>201</v>
      </c>
      <c r="D74" s="19" t="s">
        <v>278</v>
      </c>
      <c r="E74" s="365">
        <v>0</v>
      </c>
      <c r="F74" s="365">
        <v>0</v>
      </c>
      <c r="G74" s="365">
        <v>0</v>
      </c>
      <c r="I74" s="416" t="s">
        <v>342</v>
      </c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AN74"/>
    </row>
    <row r="75" spans="1:42" ht="12.75" customHeight="1">
      <c r="A75" s="365"/>
      <c r="B75" s="7"/>
      <c r="C75" s="21" t="s">
        <v>31</v>
      </c>
      <c r="D75" s="19" t="s">
        <v>243</v>
      </c>
      <c r="E75" s="365">
        <v>0</v>
      </c>
      <c r="F75" s="365">
        <v>0</v>
      </c>
      <c r="G75" s="365">
        <v>0</v>
      </c>
      <c r="I75" s="416" t="s">
        <v>343</v>
      </c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AN75"/>
    </row>
    <row r="76" spans="1:42" ht="12.75" customHeight="1">
      <c r="A76" s="318"/>
      <c r="B76" s="7"/>
      <c r="C76" s="21"/>
      <c r="E76" s="318"/>
      <c r="F76" s="318"/>
      <c r="G76" s="318"/>
      <c r="AN76"/>
    </row>
    <row r="77" spans="1:42" ht="12.75" customHeight="1">
      <c r="A77" s="251"/>
      <c r="B77" s="7"/>
      <c r="C77" s="400" t="s">
        <v>295</v>
      </c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AN77"/>
    </row>
    <row r="78" spans="1:42" s="21" customFormat="1" ht="16.5" customHeight="1">
      <c r="A78" s="77"/>
      <c r="B78" s="77"/>
      <c r="C78" s="69" t="s">
        <v>344</v>
      </c>
      <c r="D78" s="11"/>
      <c r="E78" s="77"/>
      <c r="F78" s="77"/>
      <c r="G78" s="77"/>
      <c r="H78" s="144"/>
      <c r="I78" s="143"/>
      <c r="J78" s="143"/>
      <c r="K78" s="143"/>
      <c r="L78" s="143"/>
      <c r="M78" s="143"/>
      <c r="N78" s="143"/>
      <c r="O78" s="143"/>
      <c r="P78" s="143"/>
      <c r="Q78" s="72"/>
      <c r="R78" s="143"/>
      <c r="S78" s="72"/>
      <c r="T78" s="143"/>
      <c r="U78" s="160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21" customFormat="1" ht="16.5" customHeight="1">
      <c r="A79" s="77"/>
      <c r="B79" s="77"/>
      <c r="D79" s="11"/>
      <c r="E79" s="77"/>
      <c r="F79" s="77"/>
      <c r="G79" s="77"/>
      <c r="H79" s="144"/>
      <c r="I79" s="143"/>
      <c r="J79" s="143"/>
      <c r="K79" s="143"/>
      <c r="L79" s="143"/>
      <c r="M79" s="143"/>
      <c r="N79" s="143"/>
      <c r="O79" s="143"/>
      <c r="P79" s="143"/>
      <c r="Q79" s="72"/>
      <c r="R79" s="143"/>
      <c r="S79" s="72"/>
      <c r="T79" s="143"/>
      <c r="U79" s="160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2.75" customHeight="1">
      <c r="B80" s="7"/>
      <c r="C80" s="130" t="s">
        <v>165</v>
      </c>
      <c r="E80" s="1"/>
      <c r="F80" s="1"/>
      <c r="G80" s="1"/>
      <c r="I80" s="121"/>
      <c r="J80" s="121"/>
      <c r="K80" s="121"/>
      <c r="L80" s="121"/>
      <c r="M80" s="121"/>
      <c r="N80" s="325"/>
      <c r="O80" s="121"/>
      <c r="P80" s="121"/>
      <c r="Q80" s="73"/>
      <c r="S80" s="72"/>
      <c r="T80" s="329" t="s">
        <v>300</v>
      </c>
      <c r="AN80"/>
    </row>
    <row r="81" spans="40:40">
      <c r="AN81"/>
    </row>
  </sheetData>
  <sortState ref="C10:AC38">
    <sortCondition ref="I10:I38"/>
    <sortCondition ref="C10:C38"/>
  </sortState>
  <mergeCells count="52">
    <mergeCell ref="C77:U77"/>
    <mergeCell ref="E43:G43"/>
    <mergeCell ref="J6:M6"/>
    <mergeCell ref="P6:S6"/>
    <mergeCell ref="J7:L7"/>
    <mergeCell ref="P7:R7"/>
    <mergeCell ref="E6:G6"/>
    <mergeCell ref="I74:U74"/>
    <mergeCell ref="I73:U73"/>
    <mergeCell ref="I75:U75"/>
    <mergeCell ref="A33:B33"/>
    <mergeCell ref="A34:B34"/>
    <mergeCell ref="A35:B35"/>
    <mergeCell ref="A27:B27"/>
    <mergeCell ref="A28:B28"/>
    <mergeCell ref="A23:B23"/>
    <mergeCell ref="A24:B24"/>
    <mergeCell ref="A25:B25"/>
    <mergeCell ref="A26:B26"/>
    <mergeCell ref="A32:B32"/>
    <mergeCell ref="A6:B6"/>
    <mergeCell ref="A7:B7"/>
    <mergeCell ref="A10:B10"/>
    <mergeCell ref="A11:B11"/>
    <mergeCell ref="AA46:AD46"/>
    <mergeCell ref="A29:B29"/>
    <mergeCell ref="A30:B30"/>
    <mergeCell ref="A31:B31"/>
    <mergeCell ref="A38:B38"/>
    <mergeCell ref="A12:B12"/>
    <mergeCell ref="A13:B13"/>
    <mergeCell ref="A14:B14"/>
    <mergeCell ref="A15:B15"/>
    <mergeCell ref="A17:B17"/>
    <mergeCell ref="A18:B18"/>
    <mergeCell ref="A19:B19"/>
    <mergeCell ref="A16:B16"/>
    <mergeCell ref="AI46:AL46"/>
    <mergeCell ref="J43:O43"/>
    <mergeCell ref="P43:U43"/>
    <mergeCell ref="J44:K44"/>
    <mergeCell ref="L44:M44"/>
    <mergeCell ref="N44:O44"/>
    <mergeCell ref="P44:Q44"/>
    <mergeCell ref="R44:S44"/>
    <mergeCell ref="T44:U44"/>
    <mergeCell ref="AE46:AH46"/>
    <mergeCell ref="A20:B20"/>
    <mergeCell ref="A21:B21"/>
    <mergeCell ref="A22:B22"/>
    <mergeCell ref="A37:B37"/>
    <mergeCell ref="A36:B36"/>
  </mergeCells>
  <phoneticPr fontId="2" type="noConversion"/>
  <pageMargins left="0.23622047244094491" right="0.23622047244094491" top="0.31496062992125984" bottom="0.31496062992125984" header="0.31496062992125984" footer="0.31496062992125984"/>
  <pageSetup scale="68" orientation="portrait" r:id="rId1"/>
  <headerFooter alignWithMargins="0"/>
  <ignoredErrors>
    <ignoredError sqref="H67 D77:U77 H73 H50:I60 H75 H61:I62 H72 H70 H71 D78:U78 H63:I64 H69 H68 H65:I65 H66 D39 D10:D14 D38 D15:D37 I10:I14 D76 D47:D7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2"/>
  <sheetViews>
    <sheetView workbookViewId="0">
      <selection activeCell="V43" sqref="V43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125.140625" style="1" customWidth="1"/>
    <col min="31" max="31" width="7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</row>
    <row r="3" spans="1:154" ht="24" customHeight="1">
      <c r="C3" s="59" t="s">
        <v>40</v>
      </c>
      <c r="E3" s="5"/>
      <c r="F3" s="5"/>
      <c r="G3" s="5"/>
      <c r="I3" s="85" t="s">
        <v>115</v>
      </c>
      <c r="J3" s="1"/>
      <c r="K3" s="1"/>
      <c r="M3" s="1"/>
      <c r="N3"/>
      <c r="O3" s="1"/>
      <c r="S3" s="6"/>
      <c r="V3" s="6" t="s">
        <v>25</v>
      </c>
      <c r="AC3" s="140">
        <v>12</v>
      </c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54" ht="18">
      <c r="C5" s="94" t="s">
        <v>131</v>
      </c>
      <c r="D5" s="13"/>
      <c r="J5" s="15"/>
      <c r="L5" s="17" t="s">
        <v>126</v>
      </c>
      <c r="U5"/>
      <c r="W5" s="3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54" ht="13.5" thickBot="1">
      <c r="A6" s="22"/>
      <c r="E6" s="5"/>
      <c r="F6" s="5"/>
      <c r="G6" s="5"/>
      <c r="M6" s="1"/>
      <c r="AA6" s="24"/>
      <c r="AB6" s="24"/>
      <c r="AC6" s="2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</row>
    <row r="7" spans="1:154" ht="13.5" thickBot="1">
      <c r="A7" s="398" t="s">
        <v>84</v>
      </c>
      <c r="B7" s="398"/>
      <c r="E7" s="401" t="s">
        <v>42</v>
      </c>
      <c r="F7" s="402"/>
      <c r="G7" s="403"/>
      <c r="I7" s="58" t="s">
        <v>37</v>
      </c>
      <c r="J7" s="405">
        <v>41557</v>
      </c>
      <c r="K7" s="405"/>
      <c r="L7" s="406"/>
      <c r="N7" s="58" t="s">
        <v>104</v>
      </c>
      <c r="O7" s="419"/>
      <c r="P7" s="405"/>
      <c r="Q7" s="406"/>
      <c r="S7" s="58" t="s">
        <v>104</v>
      </c>
      <c r="T7" s="419"/>
      <c r="U7" s="405"/>
      <c r="V7" s="406"/>
      <c r="X7" s="58" t="s">
        <v>104</v>
      </c>
      <c r="Y7" s="419"/>
      <c r="Z7" s="405"/>
      <c r="AA7" s="406"/>
      <c r="AC7" s="58" t="s">
        <v>104</v>
      </c>
      <c r="AD7" s="13"/>
      <c r="AE7" s="96"/>
      <c r="AF7" s="427"/>
      <c r="AG7" s="427"/>
      <c r="AH7" s="427"/>
      <c r="AI7" s="427"/>
      <c r="AJ7" s="427"/>
      <c r="AK7" s="427"/>
      <c r="AL7" s="427"/>
      <c r="AM7" s="427"/>
      <c r="AN7" s="24"/>
      <c r="AO7" s="96"/>
      <c r="AP7" s="427"/>
      <c r="AQ7" s="427"/>
      <c r="AR7" s="427"/>
      <c r="AS7" s="427"/>
      <c r="AT7" s="427"/>
      <c r="AU7" s="427"/>
      <c r="AV7" s="427"/>
      <c r="AW7" s="427"/>
      <c r="AX7" s="24"/>
      <c r="AY7" s="96"/>
      <c r="AZ7" s="24"/>
      <c r="BA7" s="427"/>
      <c r="BB7" s="427"/>
      <c r="BC7" s="427"/>
      <c r="BD7" s="427"/>
      <c r="BE7" s="427"/>
      <c r="BF7" s="427"/>
      <c r="BG7" s="427"/>
      <c r="BH7" s="427"/>
      <c r="BI7" s="24"/>
      <c r="BJ7" s="96"/>
      <c r="BK7" s="427"/>
      <c r="BL7" s="427"/>
      <c r="BM7" s="427"/>
      <c r="BN7" s="427"/>
      <c r="BO7" s="427"/>
      <c r="BP7" s="427"/>
      <c r="BQ7" s="427"/>
      <c r="BR7" s="427"/>
      <c r="BS7" s="24"/>
      <c r="BT7" s="96"/>
      <c r="BU7" s="427"/>
      <c r="BV7" s="427"/>
      <c r="BW7" s="427"/>
      <c r="BX7" s="427"/>
      <c r="BY7" s="427"/>
      <c r="BZ7" s="427"/>
      <c r="CA7" s="427"/>
      <c r="CB7" s="427"/>
      <c r="CC7" s="24"/>
      <c r="CD7" s="96"/>
      <c r="CE7" s="427"/>
      <c r="CF7" s="427"/>
      <c r="CG7" s="427"/>
      <c r="CH7" s="427"/>
      <c r="CI7" s="427"/>
      <c r="CJ7" s="427"/>
      <c r="CK7" s="427"/>
      <c r="CL7" s="427"/>
      <c r="CM7" s="24"/>
      <c r="CN7" s="96"/>
      <c r="CO7" s="427"/>
      <c r="CP7" s="427"/>
      <c r="CQ7" s="427"/>
      <c r="CR7" s="427"/>
      <c r="CS7" s="427"/>
      <c r="CT7" s="427"/>
      <c r="CU7" s="427"/>
      <c r="CV7" s="427"/>
      <c r="CW7" s="24"/>
      <c r="CX7" s="96"/>
      <c r="CY7" s="427"/>
      <c r="CZ7" s="427"/>
      <c r="DA7" s="427"/>
      <c r="DB7" s="427"/>
      <c r="DC7" s="427"/>
      <c r="DD7" s="427"/>
      <c r="DE7" s="427"/>
      <c r="DF7" s="427"/>
      <c r="DG7" s="24"/>
      <c r="DH7" s="96"/>
      <c r="DI7" s="427"/>
      <c r="DJ7" s="427"/>
      <c r="DK7" s="427"/>
      <c r="DL7" s="427"/>
      <c r="DM7" s="427"/>
      <c r="DN7" s="427"/>
      <c r="DO7" s="427"/>
      <c r="DP7" s="427"/>
      <c r="DQ7" s="24"/>
      <c r="DR7" s="96"/>
      <c r="DS7" s="427"/>
      <c r="DT7" s="427"/>
      <c r="DU7" s="427"/>
      <c r="DV7" s="427"/>
      <c r="DW7" s="427"/>
      <c r="DX7" s="427"/>
      <c r="DY7" s="427"/>
      <c r="DZ7" s="427"/>
      <c r="EA7" s="24"/>
      <c r="EB7" s="39"/>
      <c r="EC7" s="427"/>
      <c r="ED7" s="427"/>
      <c r="EE7" s="427"/>
      <c r="EF7" s="427"/>
      <c r="EG7" s="427"/>
      <c r="EH7" s="427"/>
      <c r="EI7" s="427"/>
      <c r="EJ7" s="427"/>
      <c r="EK7" s="24"/>
      <c r="EL7" s="39"/>
      <c r="EM7" s="88"/>
      <c r="EN7" s="88"/>
      <c r="EO7" s="88"/>
      <c r="EP7" s="88"/>
      <c r="EQ7" s="88"/>
      <c r="ER7" s="88"/>
      <c r="ES7" s="88"/>
    </row>
    <row r="8" spans="1:154">
      <c r="A8" s="398" t="s">
        <v>83</v>
      </c>
      <c r="B8" s="398"/>
      <c r="E8" s="25" t="s">
        <v>49</v>
      </c>
      <c r="F8" s="25" t="s">
        <v>50</v>
      </c>
      <c r="G8" s="25" t="s">
        <v>51</v>
      </c>
      <c r="I8" s="70" t="s">
        <v>41</v>
      </c>
      <c r="J8" s="418" t="s">
        <v>43</v>
      </c>
      <c r="K8" s="426"/>
      <c r="L8" s="42" t="s">
        <v>44</v>
      </c>
      <c r="M8" s="43" t="s">
        <v>55</v>
      </c>
      <c r="N8" s="40" t="s">
        <v>41</v>
      </c>
      <c r="O8" s="417" t="s">
        <v>43</v>
      </c>
      <c r="P8" s="426"/>
      <c r="Q8" s="37" t="s">
        <v>44</v>
      </c>
      <c r="R8" s="43" t="s">
        <v>55</v>
      </c>
      <c r="S8" s="40" t="s">
        <v>41</v>
      </c>
      <c r="T8" s="417" t="s">
        <v>43</v>
      </c>
      <c r="U8" s="426"/>
      <c r="V8" s="37" t="s">
        <v>44</v>
      </c>
      <c r="W8" s="43" t="s">
        <v>55</v>
      </c>
      <c r="X8" s="40" t="s">
        <v>41</v>
      </c>
      <c r="Y8" s="417" t="s">
        <v>43</v>
      </c>
      <c r="Z8" s="426"/>
      <c r="AA8" s="37" t="s">
        <v>44</v>
      </c>
      <c r="AB8" s="43" t="s">
        <v>55</v>
      </c>
      <c r="AC8" s="40" t="s">
        <v>41</v>
      </c>
      <c r="AD8" s="10"/>
      <c r="AE8" s="96"/>
      <c r="AF8" s="426"/>
      <c r="AG8" s="426"/>
      <c r="AH8" s="426"/>
      <c r="AI8" s="24"/>
      <c r="AJ8" s="24"/>
      <c r="AK8" s="426"/>
      <c r="AL8" s="426"/>
      <c r="AM8" s="426"/>
      <c r="AN8" s="24"/>
      <c r="AO8" s="96"/>
      <c r="AP8" s="426"/>
      <c r="AQ8" s="426"/>
      <c r="AR8" s="426"/>
      <c r="AS8" s="24"/>
      <c r="AT8" s="24"/>
      <c r="AU8" s="426"/>
      <c r="AV8" s="426"/>
      <c r="AW8" s="426"/>
      <c r="AX8" s="24"/>
      <c r="AY8" s="96"/>
      <c r="AZ8" s="24"/>
      <c r="BA8" s="426"/>
      <c r="BB8" s="426"/>
      <c r="BC8" s="426"/>
      <c r="BD8" s="24"/>
      <c r="BE8" s="24"/>
      <c r="BF8" s="426"/>
      <c r="BG8" s="426"/>
      <c r="BH8" s="426"/>
      <c r="BI8" s="24"/>
      <c r="BJ8" s="96"/>
      <c r="BK8" s="426"/>
      <c r="BL8" s="426"/>
      <c r="BM8" s="426"/>
      <c r="BN8" s="24"/>
      <c r="BO8" s="24"/>
      <c r="BP8" s="426"/>
      <c r="BQ8" s="426"/>
      <c r="BR8" s="426"/>
      <c r="BS8" s="24"/>
      <c r="BT8" s="96"/>
      <c r="BU8" s="426"/>
      <c r="BV8" s="426"/>
      <c r="BW8" s="426"/>
      <c r="BX8" s="24"/>
      <c r="BY8" s="24"/>
      <c r="BZ8" s="426"/>
      <c r="CA8" s="426"/>
      <c r="CB8" s="426"/>
      <c r="CC8" s="24"/>
      <c r="CD8" s="96"/>
      <c r="CE8" s="426"/>
      <c r="CF8" s="426"/>
      <c r="CG8" s="426"/>
      <c r="CH8" s="24"/>
      <c r="CI8" s="24"/>
      <c r="CJ8" s="426"/>
      <c r="CK8" s="426"/>
      <c r="CL8" s="426"/>
      <c r="CM8" s="24"/>
      <c r="CN8" s="96"/>
      <c r="CO8" s="426"/>
      <c r="CP8" s="426"/>
      <c r="CQ8" s="426"/>
      <c r="CR8" s="24"/>
      <c r="CS8" s="24"/>
      <c r="CT8" s="426"/>
      <c r="CU8" s="426"/>
      <c r="CV8" s="426"/>
      <c r="CW8" s="24"/>
      <c r="CX8" s="96"/>
      <c r="CY8" s="426"/>
      <c r="CZ8" s="426"/>
      <c r="DA8" s="426"/>
      <c r="DB8" s="24"/>
      <c r="DC8" s="24"/>
      <c r="DD8" s="426"/>
      <c r="DE8" s="426"/>
      <c r="DF8" s="426"/>
      <c r="DG8" s="24"/>
      <c r="DH8" s="96"/>
      <c r="DI8" s="426"/>
      <c r="DJ8" s="426"/>
      <c r="DK8" s="426"/>
      <c r="DL8" s="24"/>
      <c r="DM8" s="24"/>
      <c r="DN8" s="426"/>
      <c r="DO8" s="426"/>
      <c r="DP8" s="426"/>
      <c r="DQ8" s="24"/>
      <c r="DR8" s="96"/>
      <c r="DS8" s="426"/>
      <c r="DT8" s="426"/>
      <c r="DU8" s="426"/>
      <c r="DV8" s="24"/>
      <c r="DW8" s="24"/>
      <c r="DX8" s="426"/>
      <c r="DY8" s="426"/>
      <c r="DZ8" s="426"/>
      <c r="EA8" s="24"/>
      <c r="EB8" s="39"/>
      <c r="EC8" s="426"/>
      <c r="ED8" s="426"/>
      <c r="EE8" s="426"/>
      <c r="EF8" s="24"/>
      <c r="EG8" s="24"/>
      <c r="EH8" s="426"/>
      <c r="EI8" s="426"/>
      <c r="EJ8" s="426"/>
      <c r="EK8" s="24"/>
      <c r="EL8" s="39"/>
      <c r="EM8" s="88"/>
      <c r="EN8" s="88"/>
      <c r="EO8" s="88"/>
      <c r="EP8" s="88"/>
      <c r="EQ8" s="88"/>
      <c r="ER8" s="88"/>
      <c r="ES8" s="88"/>
    </row>
    <row r="9" spans="1:154" ht="13.5" thickBot="1">
      <c r="B9" s="23"/>
      <c r="E9" s="66"/>
      <c r="F9" s="48"/>
      <c r="G9" s="49"/>
      <c r="I9" s="71" t="s">
        <v>45</v>
      </c>
      <c r="J9" s="38">
        <v>1</v>
      </c>
      <c r="K9" s="27">
        <v>2</v>
      </c>
      <c r="L9" s="32" t="s">
        <v>46</v>
      </c>
      <c r="M9" s="41" t="s">
        <v>44</v>
      </c>
      <c r="N9" s="41" t="s">
        <v>45</v>
      </c>
      <c r="O9" s="27">
        <v>3</v>
      </c>
      <c r="P9" s="27">
        <v>4</v>
      </c>
      <c r="Q9" s="32" t="s">
        <v>46</v>
      </c>
      <c r="R9" s="41" t="s">
        <v>44</v>
      </c>
      <c r="S9" s="41" t="s">
        <v>45</v>
      </c>
      <c r="T9" s="27">
        <v>5</v>
      </c>
      <c r="U9" s="27">
        <v>6</v>
      </c>
      <c r="V9" s="32" t="s">
        <v>46</v>
      </c>
      <c r="W9" s="41" t="s">
        <v>44</v>
      </c>
      <c r="X9" s="41" t="s">
        <v>45</v>
      </c>
      <c r="Y9" s="27">
        <v>7</v>
      </c>
      <c r="Z9" s="27">
        <v>8</v>
      </c>
      <c r="AA9" s="32" t="s">
        <v>46</v>
      </c>
      <c r="AB9" s="41" t="s">
        <v>44</v>
      </c>
      <c r="AC9" s="41" t="s">
        <v>45</v>
      </c>
      <c r="AD9" s="7"/>
      <c r="AE9" s="96"/>
      <c r="AF9" s="87"/>
      <c r="AG9" s="87"/>
      <c r="AH9" s="26"/>
      <c r="AI9" s="24"/>
      <c r="AJ9" s="24"/>
      <c r="AK9" s="87"/>
      <c r="AL9" s="87"/>
      <c r="AM9" s="26"/>
      <c r="AN9" s="26"/>
      <c r="AO9" s="97"/>
      <c r="AP9" s="87"/>
      <c r="AQ9" s="87"/>
      <c r="AR9" s="26"/>
      <c r="AS9" s="24"/>
      <c r="AT9" s="24"/>
      <c r="AU9" s="87"/>
      <c r="AV9" s="87"/>
      <c r="AW9" s="26"/>
      <c r="AX9" s="26"/>
      <c r="AY9" s="98"/>
      <c r="AZ9" s="24"/>
      <c r="BA9" s="87"/>
      <c r="BB9" s="87"/>
      <c r="BC9" s="26"/>
      <c r="BD9" s="24"/>
      <c r="BE9" s="24"/>
      <c r="BF9" s="87"/>
      <c r="BG9" s="87"/>
      <c r="BH9" s="26"/>
      <c r="BI9" s="26"/>
      <c r="BJ9" s="97"/>
      <c r="BK9" s="87"/>
      <c r="BL9" s="87"/>
      <c r="BM9" s="26"/>
      <c r="BN9" s="24"/>
      <c r="BO9" s="24"/>
      <c r="BP9" s="87"/>
      <c r="BQ9" s="87"/>
      <c r="BR9" s="26"/>
      <c r="BS9" s="26"/>
      <c r="BT9" s="97"/>
      <c r="BU9" s="87"/>
      <c r="BV9" s="87"/>
      <c r="BW9" s="26"/>
      <c r="BX9" s="24"/>
      <c r="BY9" s="24"/>
      <c r="BZ9" s="87"/>
      <c r="CA9" s="87"/>
      <c r="CB9" s="26"/>
      <c r="CC9" s="26"/>
      <c r="CD9" s="97"/>
      <c r="CE9" s="87"/>
      <c r="CF9" s="87"/>
      <c r="CG9" s="26"/>
      <c r="CH9" s="24"/>
      <c r="CI9" s="24"/>
      <c r="CJ9" s="87"/>
      <c r="CK9" s="87"/>
      <c r="CL9" s="26"/>
      <c r="CM9" s="26"/>
      <c r="CN9" s="97"/>
      <c r="CO9" s="87"/>
      <c r="CP9" s="87"/>
      <c r="CQ9" s="26"/>
      <c r="CR9" s="24"/>
      <c r="CS9" s="24"/>
      <c r="CT9" s="87"/>
      <c r="CU9" s="87"/>
      <c r="CV9" s="26"/>
      <c r="CW9" s="26"/>
      <c r="CX9" s="97"/>
      <c r="CY9" s="87"/>
      <c r="CZ9" s="87"/>
      <c r="DA9" s="26"/>
      <c r="DB9" s="24"/>
      <c r="DC9" s="24"/>
      <c r="DD9" s="87"/>
      <c r="DE9" s="87"/>
      <c r="DF9" s="26"/>
      <c r="DG9" s="26"/>
      <c r="DH9" s="97"/>
      <c r="DI9" s="87"/>
      <c r="DJ9" s="87"/>
      <c r="DK9" s="26"/>
      <c r="DL9" s="24"/>
      <c r="DM9" s="24"/>
      <c r="DN9" s="87"/>
      <c r="DO9" s="87"/>
      <c r="DP9" s="26"/>
      <c r="DQ9" s="26"/>
      <c r="DR9" s="97"/>
      <c r="DS9" s="87"/>
      <c r="DT9" s="87"/>
      <c r="DU9" s="26"/>
      <c r="DV9" s="24"/>
      <c r="DW9" s="24"/>
      <c r="DX9" s="87"/>
      <c r="DY9" s="87"/>
      <c r="DZ9" s="26"/>
      <c r="EA9" s="26"/>
      <c r="EB9" s="97"/>
      <c r="EC9" s="87"/>
      <c r="ED9" s="87"/>
      <c r="EE9" s="26"/>
      <c r="EF9" s="24"/>
      <c r="EG9" s="24"/>
      <c r="EH9" s="87"/>
      <c r="EI9" s="87"/>
      <c r="EJ9" s="26"/>
      <c r="EK9" s="26"/>
      <c r="EL9" s="97"/>
      <c r="EM9" s="88"/>
      <c r="EN9" s="88"/>
      <c r="EO9" s="88"/>
      <c r="EP9" s="88"/>
      <c r="EQ9" s="88"/>
      <c r="ER9" s="88"/>
      <c r="ES9" s="88"/>
    </row>
    <row r="10" spans="1:154">
      <c r="B10" s="23"/>
      <c r="E10" s="5"/>
      <c r="F10" s="5"/>
      <c r="G10" s="5"/>
      <c r="I10" s="39"/>
      <c r="L10"/>
      <c r="Q10"/>
      <c r="AD10" s="7"/>
      <c r="AE10" s="44"/>
      <c r="AF10" s="44"/>
      <c r="AG10" s="24"/>
      <c r="AH10" s="44"/>
      <c r="AI10" s="44"/>
      <c r="AJ10" s="44"/>
      <c r="AK10" s="44"/>
      <c r="AL10" s="24"/>
      <c r="AM10" s="44"/>
      <c r="AN10" s="44"/>
      <c r="AO10" s="97"/>
      <c r="AP10" s="44"/>
      <c r="AQ10" s="24"/>
      <c r="AR10" s="44"/>
      <c r="AS10" s="44"/>
      <c r="AT10" s="44"/>
      <c r="AU10" s="44"/>
      <c r="AV10" s="24"/>
      <c r="AW10" s="44"/>
      <c r="AX10" s="44"/>
      <c r="AY10" s="98"/>
      <c r="AZ10" s="24"/>
      <c r="BA10" s="44"/>
      <c r="BB10" s="24"/>
      <c r="BC10" s="44"/>
      <c r="BD10" s="44"/>
      <c r="BE10" s="44"/>
      <c r="BF10" s="44"/>
      <c r="BG10" s="24"/>
      <c r="BH10" s="44"/>
      <c r="BI10" s="44"/>
      <c r="BJ10" s="97"/>
      <c r="BK10" s="44"/>
      <c r="BL10" s="24"/>
      <c r="BM10" s="44"/>
      <c r="BN10" s="44"/>
      <c r="BO10" s="44"/>
      <c r="BP10" s="44"/>
      <c r="BQ10" s="24"/>
      <c r="BR10" s="44"/>
      <c r="BS10" s="44"/>
      <c r="BT10" s="97"/>
      <c r="BU10" s="44"/>
      <c r="BV10" s="24"/>
      <c r="BW10" s="44"/>
      <c r="BX10" s="44"/>
      <c r="BY10" s="44"/>
      <c r="BZ10" s="44"/>
      <c r="CA10" s="24"/>
      <c r="CB10" s="44"/>
      <c r="CC10" s="44"/>
      <c r="CD10" s="97"/>
      <c r="CE10" s="44"/>
      <c r="CF10" s="24"/>
      <c r="CG10" s="44"/>
      <c r="CH10" s="44"/>
      <c r="CI10" s="44"/>
      <c r="CJ10" s="44"/>
      <c r="CK10" s="24"/>
      <c r="CL10" s="44"/>
      <c r="CM10" s="44"/>
      <c r="CN10" s="97"/>
      <c r="CO10" s="44"/>
      <c r="CP10" s="24"/>
      <c r="CQ10" s="44"/>
      <c r="CR10" s="44"/>
      <c r="CS10" s="44"/>
      <c r="CT10" s="44"/>
      <c r="CU10" s="24"/>
      <c r="CV10" s="44"/>
      <c r="CW10" s="44"/>
      <c r="CX10" s="97"/>
      <c r="CY10" s="44"/>
      <c r="CZ10" s="24"/>
      <c r="DA10" s="44"/>
      <c r="DB10" s="44"/>
      <c r="DC10" s="44"/>
      <c r="DD10" s="44"/>
      <c r="DE10" s="24"/>
      <c r="DF10" s="44"/>
      <c r="DG10" s="44"/>
      <c r="DH10" s="97"/>
      <c r="DI10" s="44"/>
      <c r="DJ10" s="24"/>
      <c r="DK10" s="44"/>
      <c r="DL10" s="44"/>
      <c r="DM10" s="44"/>
      <c r="DN10" s="44"/>
      <c r="DO10" s="24"/>
      <c r="DP10" s="44"/>
      <c r="DQ10" s="44"/>
      <c r="DR10" s="97"/>
      <c r="DS10" s="44"/>
      <c r="DT10" s="24"/>
      <c r="DU10" s="44"/>
      <c r="DV10" s="44"/>
      <c r="DW10" s="44"/>
      <c r="DX10" s="44"/>
      <c r="DY10" s="24"/>
      <c r="DZ10" s="44"/>
      <c r="EA10" s="44"/>
      <c r="EB10" s="97"/>
      <c r="EC10" s="44"/>
      <c r="ED10" s="24"/>
      <c r="EE10" s="44"/>
      <c r="EF10" s="44"/>
      <c r="EG10" s="44"/>
      <c r="EH10" s="44"/>
      <c r="EI10" s="24"/>
      <c r="EJ10" s="44"/>
      <c r="EK10" s="44"/>
      <c r="EL10" s="97"/>
      <c r="EM10" s="88"/>
      <c r="EN10" s="88"/>
      <c r="EO10" s="88"/>
      <c r="EP10" s="88"/>
      <c r="EQ10" s="88"/>
      <c r="ER10" s="88"/>
      <c r="ES10" s="88"/>
    </row>
    <row r="11" spans="1:154">
      <c r="A11" s="388">
        <v>2</v>
      </c>
      <c r="B11" s="388"/>
      <c r="C11" t="s">
        <v>36</v>
      </c>
      <c r="D11" s="11" t="s">
        <v>30</v>
      </c>
      <c r="E11" s="66">
        <v>0</v>
      </c>
      <c r="I11" s="136">
        <v>0</v>
      </c>
      <c r="J11" s="45"/>
      <c r="K11" s="45"/>
      <c r="L11" s="62"/>
      <c r="M11" s="116"/>
      <c r="N11" s="35">
        <v>0</v>
      </c>
      <c r="O11" s="78"/>
      <c r="P11" s="78"/>
      <c r="Q11" s="62"/>
      <c r="R11" s="62"/>
      <c r="S11" s="35"/>
      <c r="T11" s="72"/>
      <c r="U11" s="72"/>
      <c r="V11" s="62"/>
      <c r="W11" s="126"/>
      <c r="X11" s="110"/>
      <c r="Y11" s="45"/>
      <c r="Z11" s="45"/>
      <c r="AA11" s="62"/>
      <c r="AB11" s="62"/>
      <c r="AC11" s="111"/>
      <c r="AD11" s="1" t="str">
        <f t="shared" ref="AD11:AD31" si="0">C11</f>
        <v>Chris Morton</v>
      </c>
      <c r="AE11" s="99"/>
      <c r="AF11" s="92"/>
      <c r="AG11" s="89"/>
      <c r="AH11" s="67"/>
      <c r="AI11" s="93"/>
      <c r="AJ11" s="99"/>
      <c r="AK11" s="92"/>
      <c r="AL11" s="89"/>
      <c r="AM11" s="68"/>
      <c r="AN11" s="93"/>
      <c r="AO11" s="99"/>
      <c r="AP11" s="92"/>
      <c r="AQ11" s="89"/>
      <c r="AR11" s="68"/>
      <c r="AS11" s="100"/>
      <c r="AT11" s="99"/>
      <c r="AU11" s="92"/>
      <c r="AV11" s="89"/>
      <c r="AW11" s="68"/>
      <c r="AX11" s="100"/>
      <c r="AY11" s="99"/>
      <c r="AZ11" s="76"/>
      <c r="BA11" s="92"/>
      <c r="BB11" s="89"/>
      <c r="BC11" s="68"/>
      <c r="BD11" s="100"/>
      <c r="BE11" s="99"/>
      <c r="BF11" s="92"/>
      <c r="BG11" s="89"/>
      <c r="BH11" s="68"/>
      <c r="BI11" s="100"/>
      <c r="BJ11" s="99"/>
      <c r="BK11" s="92"/>
      <c r="BL11" s="89"/>
      <c r="BM11" s="68"/>
      <c r="BN11" s="100"/>
      <c r="BO11" s="99"/>
      <c r="BP11" s="92"/>
      <c r="BQ11" s="89"/>
      <c r="BR11" s="68"/>
      <c r="BS11" s="100"/>
      <c r="BT11" s="99"/>
      <c r="BU11" s="92"/>
      <c r="BV11" s="89"/>
      <c r="BW11" s="68"/>
      <c r="BX11" s="100"/>
      <c r="BY11" s="99"/>
      <c r="BZ11" s="92"/>
      <c r="CA11" s="89"/>
      <c r="CB11" s="68"/>
      <c r="CC11" s="100"/>
      <c r="CD11" s="99"/>
      <c r="CE11" s="92"/>
      <c r="CF11" s="89"/>
      <c r="CG11" s="68"/>
      <c r="CH11" s="100"/>
      <c r="CI11" s="99"/>
      <c r="CJ11" s="92"/>
      <c r="CK11" s="89"/>
      <c r="CL11" s="68"/>
      <c r="CM11" s="100"/>
      <c r="CN11" s="99"/>
      <c r="CO11" s="92"/>
      <c r="CP11" s="89"/>
      <c r="CQ11" s="68"/>
      <c r="CR11" s="100"/>
      <c r="CS11" s="99"/>
      <c r="CT11" s="92"/>
      <c r="CU11" s="89"/>
      <c r="CV11" s="68"/>
      <c r="CW11" s="100"/>
      <c r="CX11" s="99"/>
      <c r="CY11" s="92"/>
      <c r="CZ11" s="89"/>
      <c r="DA11" s="67"/>
      <c r="DB11" s="93"/>
      <c r="DC11" s="99"/>
      <c r="DD11" s="92"/>
      <c r="DE11" s="89"/>
      <c r="DF11" s="68"/>
      <c r="DG11" s="100"/>
      <c r="DH11" s="99"/>
      <c r="DI11" s="92"/>
      <c r="DJ11" s="89"/>
      <c r="DK11" s="68"/>
      <c r="DL11" s="93"/>
      <c r="DM11" s="99"/>
      <c r="DN11" s="92"/>
      <c r="DO11" s="89"/>
      <c r="DP11" s="68"/>
      <c r="DQ11" s="100"/>
      <c r="DR11" s="99"/>
      <c r="DS11" s="92"/>
      <c r="DT11" s="89"/>
      <c r="DU11" s="68"/>
      <c r="DV11" s="93"/>
      <c r="DW11" s="99"/>
      <c r="DX11" s="92"/>
      <c r="DY11" s="89"/>
      <c r="DZ11" s="68"/>
      <c r="EA11" s="93"/>
      <c r="EB11" s="99"/>
      <c r="EC11" s="92"/>
      <c r="ED11" s="89"/>
      <c r="EE11" s="68"/>
      <c r="EF11" s="93"/>
      <c r="EG11" s="99"/>
      <c r="EH11" s="92"/>
      <c r="EI11" s="89"/>
      <c r="EJ11" s="68"/>
      <c r="EK11" s="93"/>
      <c r="EL11" s="99"/>
      <c r="EM11" s="101"/>
      <c r="EN11" s="101"/>
      <c r="EO11" s="101"/>
      <c r="EP11" s="101"/>
      <c r="EQ11" s="101"/>
      <c r="ER11" s="101"/>
      <c r="ES11" s="101"/>
      <c r="ET11" s="65"/>
      <c r="EU11" s="65"/>
      <c r="EV11" s="65"/>
      <c r="EW11" s="65"/>
      <c r="EX11" s="65"/>
    </row>
    <row r="12" spans="1:154">
      <c r="A12" s="388"/>
      <c r="B12" s="388"/>
      <c r="C12" s="21" t="s">
        <v>10</v>
      </c>
      <c r="D12" s="19" t="s">
        <v>100</v>
      </c>
      <c r="E12" s="66">
        <v>0</v>
      </c>
      <c r="F12" s="48">
        <v>0</v>
      </c>
      <c r="G12" s="49">
        <v>0</v>
      </c>
      <c r="I12" s="137">
        <v>0</v>
      </c>
      <c r="J12" s="45"/>
      <c r="K12" s="45"/>
      <c r="L12" s="63">
        <f>ROUND((J12+K12)/2,1)</f>
        <v>0</v>
      </c>
      <c r="M12" s="89" t="s">
        <v>106</v>
      </c>
      <c r="N12" s="36">
        <v>0</v>
      </c>
      <c r="O12" s="45"/>
      <c r="P12" s="45"/>
      <c r="Q12" s="63"/>
      <c r="R12" s="63"/>
      <c r="S12" s="36"/>
      <c r="T12" s="72"/>
      <c r="U12" s="72"/>
      <c r="V12" s="63"/>
      <c r="W12" s="122"/>
      <c r="X12" s="36"/>
      <c r="Y12" s="81"/>
      <c r="Z12" s="81"/>
      <c r="AA12" s="63"/>
      <c r="AB12" s="83"/>
      <c r="AC12" s="36"/>
      <c r="AD12" s="1" t="str">
        <f t="shared" si="0"/>
        <v>Greg Paul</v>
      </c>
      <c r="AE12" s="99"/>
      <c r="AF12" s="92"/>
      <c r="AG12" s="89"/>
      <c r="AH12" s="67"/>
      <c r="AI12" s="93"/>
      <c r="AJ12" s="99"/>
      <c r="AK12" s="92"/>
      <c r="AL12" s="89"/>
      <c r="AM12" s="68"/>
      <c r="AN12" s="100"/>
      <c r="AO12" s="99"/>
      <c r="AP12" s="92"/>
      <c r="AQ12" s="89"/>
      <c r="AR12" s="68"/>
      <c r="AS12" s="93"/>
      <c r="AT12" s="99"/>
      <c r="AU12" s="92"/>
      <c r="AV12" s="89"/>
      <c r="AW12" s="68"/>
      <c r="AX12" s="100"/>
      <c r="AY12" s="99"/>
      <c r="AZ12" s="76"/>
      <c r="BA12" s="92"/>
      <c r="BB12" s="89"/>
      <c r="BC12" s="68"/>
      <c r="BD12" s="93"/>
      <c r="BE12" s="99"/>
      <c r="BF12" s="92"/>
      <c r="BG12" s="89"/>
      <c r="BH12" s="68"/>
      <c r="BI12" s="100"/>
      <c r="BJ12" s="99"/>
      <c r="BK12" s="92"/>
      <c r="BL12" s="89"/>
      <c r="BM12" s="68"/>
      <c r="BN12" s="93"/>
      <c r="BO12" s="99"/>
      <c r="BP12" s="92"/>
      <c r="BQ12" s="89"/>
      <c r="BR12" s="68"/>
      <c r="BS12" s="100"/>
      <c r="BT12" s="99"/>
      <c r="BU12" s="92"/>
      <c r="BV12" s="89"/>
      <c r="BW12" s="68"/>
      <c r="BX12" s="93"/>
      <c r="BY12" s="99"/>
      <c r="BZ12" s="92"/>
      <c r="CA12" s="89"/>
      <c r="CB12" s="68"/>
      <c r="CC12" s="100"/>
      <c r="CD12" s="99"/>
      <c r="CE12" s="92"/>
      <c r="CF12" s="89"/>
      <c r="CG12" s="68"/>
      <c r="CH12" s="93"/>
      <c r="CI12" s="99"/>
      <c r="CJ12" s="92"/>
      <c r="CK12" s="89"/>
      <c r="CL12" s="68"/>
      <c r="CM12" s="102"/>
      <c r="CN12" s="99"/>
      <c r="CO12" s="92"/>
      <c r="CP12" s="89"/>
      <c r="CQ12" s="68"/>
      <c r="CR12" s="100"/>
      <c r="CS12" s="99"/>
      <c r="CT12" s="92"/>
      <c r="CU12" s="89"/>
      <c r="CV12" s="68"/>
      <c r="CW12" s="102"/>
      <c r="CX12" s="99"/>
      <c r="CY12" s="92"/>
      <c r="CZ12" s="89"/>
      <c r="DA12" s="67"/>
      <c r="DB12" s="100"/>
      <c r="DC12" s="99"/>
      <c r="DD12" s="92"/>
      <c r="DE12" s="89"/>
      <c r="DF12" s="68"/>
      <c r="DG12" s="102"/>
      <c r="DH12" s="99"/>
      <c r="DI12" s="92"/>
      <c r="DJ12" s="89"/>
      <c r="DK12" s="68"/>
      <c r="DL12" s="100"/>
      <c r="DM12" s="99"/>
      <c r="DN12" s="92"/>
      <c r="DO12" s="89"/>
      <c r="DP12" s="68"/>
      <c r="DQ12" s="102"/>
      <c r="DR12" s="99"/>
      <c r="DS12" s="92"/>
      <c r="DT12" s="89"/>
      <c r="DU12" s="67"/>
      <c r="DV12" s="100"/>
      <c r="DW12" s="99"/>
      <c r="DX12" s="92"/>
      <c r="DY12" s="89"/>
      <c r="DZ12" s="67"/>
      <c r="EA12" s="100"/>
      <c r="EB12" s="103"/>
      <c r="EC12" s="92"/>
      <c r="ED12" s="89"/>
      <c r="EE12" s="67"/>
      <c r="EF12" s="93"/>
      <c r="EG12" s="103"/>
      <c r="EH12" s="92"/>
      <c r="EI12" s="89"/>
      <c r="EJ12" s="68"/>
      <c r="EK12" s="100"/>
      <c r="EL12" s="103"/>
      <c r="EM12" s="101"/>
      <c r="EN12" s="101"/>
      <c r="EO12" s="101"/>
      <c r="EP12" s="101"/>
      <c r="EQ12" s="101"/>
      <c r="ER12" s="101"/>
      <c r="ES12" s="101"/>
      <c r="ET12" s="65"/>
      <c r="EU12" s="65"/>
      <c r="EV12" s="65"/>
      <c r="EW12" s="65"/>
      <c r="EX12" s="65"/>
    </row>
    <row r="13" spans="1:154">
      <c r="A13" s="388"/>
      <c r="B13" s="388"/>
      <c r="C13" t="s">
        <v>38</v>
      </c>
      <c r="D13" s="11" t="s">
        <v>39</v>
      </c>
      <c r="E13" s="66">
        <v>0</v>
      </c>
      <c r="F13" s="48">
        <v>0</v>
      </c>
      <c r="G13" s="49">
        <v>0</v>
      </c>
      <c r="I13" s="137">
        <v>0</v>
      </c>
      <c r="J13" s="45"/>
      <c r="K13" s="45"/>
      <c r="L13" s="63"/>
      <c r="M13" s="91"/>
      <c r="N13" s="36">
        <v>0</v>
      </c>
      <c r="O13" s="78"/>
      <c r="P13" s="78"/>
      <c r="Q13" s="63"/>
      <c r="R13" s="63"/>
      <c r="S13" s="36"/>
      <c r="T13" s="72"/>
      <c r="U13" s="72"/>
      <c r="V13" s="63"/>
      <c r="W13" s="123"/>
      <c r="X13" s="36"/>
      <c r="Y13" s="81"/>
      <c r="Z13" s="81"/>
      <c r="AA13" s="63"/>
      <c r="AB13" s="63"/>
      <c r="AC13" s="36"/>
      <c r="AD13" s="1" t="str">
        <f t="shared" si="0"/>
        <v>Greg Stenbeck</v>
      </c>
      <c r="AE13" s="99"/>
      <c r="AF13" s="92"/>
      <c r="AG13" s="89"/>
      <c r="AH13" s="68"/>
      <c r="AI13" s="93"/>
      <c r="AJ13" s="99"/>
      <c r="AK13" s="92"/>
      <c r="AL13" s="89"/>
      <c r="AM13" s="67"/>
      <c r="AN13" s="100"/>
      <c r="AO13" s="99"/>
      <c r="AP13" s="92"/>
      <c r="AQ13" s="89"/>
      <c r="AR13" s="67"/>
      <c r="AS13" s="100"/>
      <c r="AT13" s="99"/>
      <c r="AU13" s="92"/>
      <c r="AV13" s="89"/>
      <c r="AW13" s="67"/>
      <c r="AX13" s="93"/>
      <c r="AY13" s="99"/>
      <c r="AZ13" s="76"/>
      <c r="BA13" s="92"/>
      <c r="BB13" s="89"/>
      <c r="BC13" s="67"/>
      <c r="BD13" s="100"/>
      <c r="BE13" s="99"/>
      <c r="BF13" s="92"/>
      <c r="BG13" s="89"/>
      <c r="BH13" s="67"/>
      <c r="BI13" s="93"/>
      <c r="BJ13" s="99"/>
      <c r="BK13" s="92"/>
      <c r="BL13" s="89"/>
      <c r="BM13" s="67"/>
      <c r="BN13" s="100"/>
      <c r="BO13" s="99"/>
      <c r="BP13" s="92"/>
      <c r="BQ13" s="89"/>
      <c r="BR13" s="67"/>
      <c r="BS13" s="93"/>
      <c r="BT13" s="99"/>
      <c r="BU13" s="92"/>
      <c r="BV13" s="89"/>
      <c r="BW13" s="68"/>
      <c r="BX13" s="100"/>
      <c r="BY13" s="99"/>
      <c r="BZ13" s="92"/>
      <c r="CA13" s="89"/>
      <c r="CB13" s="68"/>
      <c r="CC13" s="100"/>
      <c r="CD13" s="99"/>
      <c r="CE13" s="92"/>
      <c r="CF13" s="89"/>
      <c r="CG13" s="67"/>
      <c r="CH13" s="102"/>
      <c r="CI13" s="99"/>
      <c r="CJ13" s="92"/>
      <c r="CK13" s="89"/>
      <c r="CL13" s="68"/>
      <c r="CM13" s="100"/>
      <c r="CN13" s="99"/>
      <c r="CO13" s="92"/>
      <c r="CP13" s="89"/>
      <c r="CQ13" s="68"/>
      <c r="CR13" s="93"/>
      <c r="CS13" s="99"/>
      <c r="CT13" s="92"/>
      <c r="CU13" s="89"/>
      <c r="CV13" s="68"/>
      <c r="CW13" s="100"/>
      <c r="CX13" s="99"/>
      <c r="CY13" s="92"/>
      <c r="CZ13" s="89"/>
      <c r="DA13" s="68"/>
      <c r="DB13" s="93"/>
      <c r="DC13" s="99"/>
      <c r="DD13" s="92"/>
      <c r="DE13" s="89"/>
      <c r="DF13" s="68"/>
      <c r="DG13" s="100"/>
      <c r="DH13" s="99"/>
      <c r="DI13" s="92"/>
      <c r="DJ13" s="89"/>
      <c r="DK13" s="67"/>
      <c r="DL13" s="93"/>
      <c r="DM13" s="99"/>
      <c r="DN13" s="92"/>
      <c r="DO13" s="89"/>
      <c r="DP13" s="68"/>
      <c r="DQ13" s="100"/>
      <c r="DR13" s="99"/>
      <c r="DS13" s="92"/>
      <c r="DT13" s="89"/>
      <c r="DU13" s="67"/>
      <c r="DV13" s="93"/>
      <c r="DW13" s="99"/>
      <c r="DX13" s="92"/>
      <c r="DY13" s="89"/>
      <c r="DZ13" s="68"/>
      <c r="EA13" s="93"/>
      <c r="EB13" s="99"/>
      <c r="EC13" s="92"/>
      <c r="ED13" s="89"/>
      <c r="EE13" s="67"/>
      <c r="EF13" s="100"/>
      <c r="EG13" s="99"/>
      <c r="EH13" s="92"/>
      <c r="EI13" s="89"/>
      <c r="EJ13" s="68"/>
      <c r="EK13" s="93"/>
      <c r="EL13" s="99"/>
      <c r="EM13" s="101"/>
      <c r="EN13" s="101"/>
      <c r="EO13" s="101"/>
      <c r="EP13" s="101"/>
      <c r="EQ13" s="101"/>
      <c r="ER13" s="101"/>
      <c r="ES13" s="101"/>
      <c r="ET13" s="65"/>
      <c r="EU13" s="65"/>
      <c r="EV13" s="65"/>
      <c r="EW13" s="65"/>
      <c r="EX13" s="65"/>
    </row>
    <row r="14" spans="1:154">
      <c r="A14" s="388"/>
      <c r="B14" s="388"/>
      <c r="C14" t="s">
        <v>8</v>
      </c>
      <c r="D14" s="11" t="s">
        <v>16</v>
      </c>
      <c r="E14" s="5"/>
      <c r="F14" s="5"/>
      <c r="G14" s="5"/>
      <c r="I14" s="137">
        <v>0</v>
      </c>
      <c r="J14" s="45"/>
      <c r="K14" s="45"/>
      <c r="L14" s="63"/>
      <c r="M14" s="117"/>
      <c r="N14" s="36">
        <v>0</v>
      </c>
      <c r="O14" s="78"/>
      <c r="P14" s="78"/>
      <c r="Q14" s="63"/>
      <c r="R14" s="64"/>
      <c r="S14" s="36"/>
      <c r="T14" s="72"/>
      <c r="U14" s="72"/>
      <c r="V14" s="63"/>
      <c r="W14" s="123"/>
      <c r="X14" s="36"/>
      <c r="Y14" s="81"/>
      <c r="Z14" s="81"/>
      <c r="AA14" s="63"/>
      <c r="AB14" s="63"/>
      <c r="AC14" s="36"/>
      <c r="AD14" s="1" t="str">
        <f t="shared" si="0"/>
        <v>Tony Baker</v>
      </c>
      <c r="AE14" s="99"/>
      <c r="AF14" s="92"/>
      <c r="AG14" s="89"/>
      <c r="AH14" s="68"/>
      <c r="AI14" s="100"/>
      <c r="AJ14" s="103"/>
      <c r="AK14" s="92"/>
      <c r="AL14" s="89"/>
      <c r="AM14" s="68"/>
      <c r="AN14" s="100"/>
      <c r="AO14" s="103"/>
      <c r="AP14" s="92"/>
      <c r="AQ14" s="89"/>
      <c r="AR14" s="68"/>
      <c r="AS14" s="100"/>
      <c r="AT14" s="103"/>
      <c r="AU14" s="92"/>
      <c r="AV14" s="89"/>
      <c r="AW14" s="68"/>
      <c r="AX14" s="100"/>
      <c r="AY14" s="103"/>
      <c r="AZ14" s="76"/>
      <c r="BA14" s="92"/>
      <c r="BB14" s="89"/>
      <c r="BC14" s="68"/>
      <c r="BD14" s="100"/>
      <c r="BE14" s="103"/>
      <c r="BF14" s="92"/>
      <c r="BG14" s="89"/>
      <c r="BH14" s="68"/>
      <c r="BI14" s="100"/>
      <c r="BJ14" s="103"/>
      <c r="BK14" s="92"/>
      <c r="BL14" s="89"/>
      <c r="BM14" s="68"/>
      <c r="BN14" s="100"/>
      <c r="BO14" s="103"/>
      <c r="BP14" s="92"/>
      <c r="BQ14" s="89"/>
      <c r="BR14" s="68"/>
      <c r="BS14" s="100"/>
      <c r="BT14" s="103"/>
      <c r="BU14" s="92"/>
      <c r="BV14" s="89"/>
      <c r="BW14" s="68"/>
      <c r="BX14" s="100"/>
      <c r="BY14" s="103"/>
      <c r="BZ14" s="92"/>
      <c r="CA14" s="89"/>
      <c r="CB14" s="68"/>
      <c r="CC14" s="100"/>
      <c r="CD14" s="103"/>
      <c r="CE14" s="92"/>
      <c r="CF14" s="89"/>
      <c r="CG14" s="68"/>
      <c r="CH14" s="100"/>
      <c r="CI14" s="103"/>
      <c r="CJ14" s="92"/>
      <c r="CK14" s="89"/>
      <c r="CL14" s="68"/>
      <c r="CM14" s="100"/>
      <c r="CN14" s="99"/>
      <c r="CO14" s="92"/>
      <c r="CP14" s="89"/>
      <c r="CQ14" s="67"/>
      <c r="CR14" s="102"/>
      <c r="CS14" s="99"/>
      <c r="CT14" s="92"/>
      <c r="CU14" s="89"/>
      <c r="CV14" s="68"/>
      <c r="CW14" s="100"/>
      <c r="CX14" s="99"/>
      <c r="CY14" s="92"/>
      <c r="CZ14" s="89"/>
      <c r="DA14" s="67"/>
      <c r="DB14" s="93"/>
      <c r="DC14" s="99"/>
      <c r="DD14" s="92"/>
      <c r="DE14" s="89"/>
      <c r="DF14" s="68"/>
      <c r="DG14" s="100"/>
      <c r="DH14" s="99"/>
      <c r="DI14" s="92"/>
      <c r="DJ14" s="89"/>
      <c r="DK14" s="67"/>
      <c r="DL14" s="104"/>
      <c r="DM14" s="99"/>
      <c r="DN14" s="92"/>
      <c r="DO14" s="89"/>
      <c r="DP14" s="68"/>
      <c r="DQ14" s="100"/>
      <c r="DR14" s="99"/>
      <c r="DS14" s="105"/>
      <c r="DT14" s="89"/>
      <c r="DU14" s="106"/>
      <c r="DV14" s="100"/>
      <c r="DW14" s="99"/>
      <c r="DX14" s="92"/>
      <c r="DY14" s="89"/>
      <c r="DZ14" s="67"/>
      <c r="EA14" s="93"/>
      <c r="EB14" s="99"/>
      <c r="EC14" s="105"/>
      <c r="ED14" s="89"/>
      <c r="EE14" s="106"/>
      <c r="EF14" s="100"/>
      <c r="EG14" s="99"/>
      <c r="EH14" s="92"/>
      <c r="EI14" s="89"/>
      <c r="EJ14" s="67"/>
      <c r="EK14" s="93"/>
      <c r="EL14" s="99"/>
      <c r="EM14" s="101"/>
      <c r="EN14" s="101"/>
      <c r="EO14" s="101"/>
      <c r="EP14" s="101"/>
      <c r="EQ14" s="101"/>
      <c r="ER14" s="101"/>
      <c r="ES14" s="101"/>
      <c r="ET14" s="65"/>
      <c r="EU14" s="65"/>
      <c r="EV14" s="65"/>
      <c r="EW14" s="65"/>
      <c r="EX14" s="65"/>
    </row>
    <row r="15" spans="1:154">
      <c r="A15" s="388"/>
      <c r="B15" s="388"/>
      <c r="C15" t="s">
        <v>19</v>
      </c>
      <c r="D15" s="11" t="s">
        <v>80</v>
      </c>
      <c r="E15" s="5"/>
      <c r="F15" s="5"/>
      <c r="G15" s="5"/>
      <c r="I15" s="137">
        <v>0</v>
      </c>
      <c r="J15" s="45"/>
      <c r="K15" s="45"/>
      <c r="L15" s="63">
        <f>ROUND((J15+K15)/2,1)</f>
        <v>0</v>
      </c>
      <c r="M15" s="89" t="s">
        <v>106</v>
      </c>
      <c r="N15" s="36">
        <v>0</v>
      </c>
      <c r="O15" s="78"/>
      <c r="P15" s="78"/>
      <c r="Q15" s="63"/>
      <c r="R15" s="63"/>
      <c r="S15" s="36"/>
      <c r="T15" s="72"/>
      <c r="U15" s="72"/>
      <c r="V15" s="63"/>
      <c r="W15" s="122"/>
      <c r="X15" s="36"/>
      <c r="Y15" s="81"/>
      <c r="Z15" s="81"/>
      <c r="AA15" s="63"/>
      <c r="AB15" s="63"/>
      <c r="AC15" s="36"/>
      <c r="AD15" s="1" t="str">
        <f t="shared" si="0"/>
        <v>Tony Park</v>
      </c>
      <c r="AE15" s="99"/>
      <c r="AF15" s="92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108"/>
      <c r="AV15" s="108"/>
      <c r="AW15" s="89"/>
      <c r="AX15" s="89"/>
      <c r="AY15" s="89"/>
      <c r="AZ15" s="89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76"/>
      <c r="BM15" s="76"/>
      <c r="BN15" s="76"/>
      <c r="BO15" s="76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2"/>
      <c r="CN15" s="99"/>
      <c r="CO15" s="92"/>
      <c r="CP15" s="89"/>
      <c r="CQ15" s="68"/>
      <c r="CR15" s="104"/>
      <c r="CS15" s="99"/>
      <c r="CT15" s="92"/>
      <c r="CU15" s="89"/>
      <c r="CV15" s="68"/>
      <c r="CW15" s="102"/>
      <c r="CX15" s="99"/>
      <c r="CY15" s="92"/>
      <c r="CZ15" s="89"/>
      <c r="DA15" s="68"/>
      <c r="DB15" s="104"/>
      <c r="DC15" s="99"/>
      <c r="DD15" s="92"/>
      <c r="DE15" s="89"/>
      <c r="DF15" s="68"/>
      <c r="DG15" s="102"/>
      <c r="DH15" s="99"/>
      <c r="DI15" s="92"/>
      <c r="DJ15" s="89"/>
      <c r="DK15" s="68"/>
      <c r="DL15" s="104"/>
      <c r="DM15" s="99"/>
      <c r="DN15" s="92"/>
      <c r="DO15" s="89"/>
      <c r="DP15" s="68"/>
      <c r="DQ15" s="102"/>
      <c r="DR15" s="99"/>
      <c r="DS15" s="92"/>
      <c r="DT15" s="89"/>
      <c r="DU15" s="67"/>
      <c r="DV15" s="89"/>
      <c r="DW15" s="99"/>
      <c r="DX15" s="92"/>
      <c r="DY15" s="89"/>
      <c r="DZ15" s="68"/>
      <c r="EA15" s="89"/>
      <c r="EB15" s="99"/>
      <c r="EC15" s="92"/>
      <c r="ED15" s="89"/>
      <c r="EE15" s="68"/>
      <c r="EF15" s="89"/>
      <c r="EG15" s="99"/>
      <c r="EH15" s="92"/>
      <c r="EI15" s="89"/>
      <c r="EJ15" s="67"/>
      <c r="EK15" s="89"/>
      <c r="EL15" s="99"/>
      <c r="EM15" s="101"/>
      <c r="EN15" s="101"/>
      <c r="EO15" s="101"/>
      <c r="EP15" s="101"/>
      <c r="EQ15" s="101"/>
      <c r="ER15" s="101"/>
      <c r="ES15" s="101"/>
      <c r="ET15" s="65"/>
      <c r="EU15" s="65"/>
      <c r="EV15" s="65"/>
      <c r="EW15" s="65"/>
      <c r="EX15" s="65"/>
    </row>
    <row r="16" spans="1:154">
      <c r="A16" s="388"/>
      <c r="B16" s="388"/>
      <c r="C16" t="s">
        <v>31</v>
      </c>
      <c r="D16" s="11" t="s">
        <v>32</v>
      </c>
      <c r="E16" s="5"/>
      <c r="F16" s="5"/>
      <c r="G16" s="5"/>
      <c r="I16" s="137">
        <v>0</v>
      </c>
      <c r="J16" s="45"/>
      <c r="K16" s="45"/>
      <c r="L16" s="63">
        <f>ROUND((J16+K16)/2,1)</f>
        <v>0</v>
      </c>
      <c r="M16" s="91">
        <v>6</v>
      </c>
      <c r="N16" s="36">
        <v>0</v>
      </c>
      <c r="O16" s="78"/>
      <c r="P16" s="78"/>
      <c r="Q16" s="63"/>
      <c r="R16" s="63"/>
      <c r="S16" s="112"/>
      <c r="T16" s="72"/>
      <c r="U16" s="72"/>
      <c r="V16" s="63"/>
      <c r="W16" s="123"/>
      <c r="X16" s="112"/>
      <c r="Y16" s="81"/>
      <c r="Z16" s="81"/>
      <c r="AA16" s="63"/>
      <c r="AB16" s="63"/>
      <c r="AC16" s="112"/>
      <c r="AD16" s="1" t="str">
        <f t="shared" si="0"/>
        <v>Wayne Williamson</v>
      </c>
      <c r="AE16" s="99"/>
      <c r="AF16" s="92"/>
      <c r="AG16" s="89"/>
      <c r="AH16" s="68"/>
      <c r="AI16" s="100"/>
      <c r="AJ16" s="99"/>
      <c r="AK16" s="92"/>
      <c r="AL16" s="89"/>
      <c r="AM16" s="67"/>
      <c r="AN16" s="100"/>
      <c r="AO16" s="99"/>
      <c r="AP16" s="92"/>
      <c r="AQ16" s="89"/>
      <c r="AR16" s="68"/>
      <c r="AS16" s="93"/>
      <c r="AT16" s="99"/>
      <c r="AU16" s="92"/>
      <c r="AV16" s="89"/>
      <c r="AW16" s="68"/>
      <c r="AX16" s="102"/>
      <c r="AY16" s="99"/>
      <c r="AZ16" s="90"/>
      <c r="BA16" s="92"/>
      <c r="BB16" s="89"/>
      <c r="BC16" s="67"/>
      <c r="BD16" s="100"/>
      <c r="BE16" s="99"/>
      <c r="BF16" s="92"/>
      <c r="BG16" s="89"/>
      <c r="BH16" s="68"/>
      <c r="BI16" s="102"/>
      <c r="BJ16" s="99"/>
      <c r="BK16" s="92"/>
      <c r="BL16" s="89"/>
      <c r="BM16" s="68"/>
      <c r="BN16" s="100"/>
      <c r="BO16" s="99"/>
      <c r="BP16" s="92"/>
      <c r="BQ16" s="89"/>
      <c r="BR16" s="68"/>
      <c r="BS16" s="102"/>
      <c r="BT16" s="99"/>
      <c r="BU16" s="92"/>
      <c r="BV16" s="89"/>
      <c r="BW16" s="68"/>
      <c r="BX16" s="100"/>
      <c r="BY16" s="99"/>
      <c r="BZ16" s="92"/>
      <c r="CA16" s="89"/>
      <c r="CB16" s="67"/>
      <c r="CC16" s="102"/>
      <c r="CD16" s="99"/>
      <c r="CE16" s="92"/>
      <c r="CF16" s="89"/>
      <c r="CG16" s="68"/>
      <c r="CH16" s="100"/>
      <c r="CI16" s="99"/>
      <c r="CJ16" s="92"/>
      <c r="CK16" s="89"/>
      <c r="CL16" s="68"/>
      <c r="CM16" s="102"/>
      <c r="CN16" s="99"/>
      <c r="CO16" s="92"/>
      <c r="CP16" s="89"/>
      <c r="CQ16" s="68"/>
      <c r="CR16" s="100"/>
      <c r="CS16" s="99"/>
      <c r="CT16" s="92"/>
      <c r="CU16" s="89"/>
      <c r="CV16" s="67"/>
      <c r="CW16" s="102"/>
      <c r="CX16" s="99"/>
      <c r="CY16" s="92"/>
      <c r="CZ16" s="89"/>
      <c r="DA16" s="67"/>
      <c r="DB16" s="100"/>
      <c r="DC16" s="99"/>
      <c r="DD16" s="92"/>
      <c r="DE16" s="89"/>
      <c r="DF16" s="68"/>
      <c r="DG16" s="102"/>
      <c r="DH16" s="99"/>
      <c r="DI16" s="92"/>
      <c r="DJ16" s="89"/>
      <c r="DK16" s="68"/>
      <c r="DL16" s="100"/>
      <c r="DM16" s="99"/>
      <c r="DN16" s="92"/>
      <c r="DO16" s="89"/>
      <c r="DP16" s="67"/>
      <c r="DQ16" s="93"/>
      <c r="DR16" s="99"/>
      <c r="DS16" s="92"/>
      <c r="DT16" s="89"/>
      <c r="DU16" s="68"/>
      <c r="DV16" s="93"/>
      <c r="DW16" s="99"/>
      <c r="DX16" s="92"/>
      <c r="DY16" s="89"/>
      <c r="DZ16" s="106"/>
      <c r="EA16" s="100"/>
      <c r="EB16" s="99"/>
      <c r="EC16" s="92"/>
      <c r="ED16" s="89"/>
      <c r="EE16" s="68"/>
      <c r="EF16" s="100"/>
      <c r="EG16" s="99"/>
      <c r="EH16" s="92"/>
      <c r="EI16" s="89"/>
      <c r="EJ16" s="107"/>
      <c r="EK16" s="93"/>
      <c r="EL16" s="99"/>
      <c r="EM16" s="101"/>
      <c r="EN16" s="101"/>
      <c r="EO16" s="101"/>
      <c r="EP16" s="101"/>
      <c r="EQ16" s="101"/>
      <c r="ER16" s="101"/>
      <c r="ES16" s="101"/>
      <c r="ET16" s="65"/>
      <c r="EU16" s="65"/>
      <c r="EV16" s="65"/>
      <c r="EW16" s="65"/>
      <c r="EX16" s="65"/>
    </row>
    <row r="17" spans="1:154">
      <c r="A17" s="388"/>
      <c r="B17" s="388"/>
      <c r="C17" t="s">
        <v>75</v>
      </c>
      <c r="D17" s="11" t="s">
        <v>76</v>
      </c>
      <c r="E17" s="5"/>
      <c r="F17" s="5"/>
      <c r="G17" s="5"/>
      <c r="H17" s="65"/>
      <c r="I17" s="138">
        <v>10</v>
      </c>
      <c r="J17" s="45"/>
      <c r="K17" s="45"/>
      <c r="L17" s="63">
        <f>ROUND((J17+K17)/2,1)</f>
        <v>0</v>
      </c>
      <c r="M17" s="89">
        <v>7</v>
      </c>
      <c r="N17" s="109">
        <v>10</v>
      </c>
      <c r="O17" s="45"/>
      <c r="P17" s="45"/>
      <c r="Q17" s="63"/>
      <c r="R17" s="63"/>
      <c r="S17" s="112"/>
      <c r="T17" s="72"/>
      <c r="U17" s="72"/>
      <c r="V17" s="63"/>
      <c r="W17" s="123"/>
      <c r="X17" s="112"/>
      <c r="Y17" s="81"/>
      <c r="Z17" s="81"/>
      <c r="AA17" s="63"/>
      <c r="AB17" s="63"/>
      <c r="AC17" s="112"/>
      <c r="AD17" s="1" t="str">
        <f t="shared" si="0"/>
        <v>Graham Barker</v>
      </c>
      <c r="AE17" s="99"/>
      <c r="AF17" s="92"/>
      <c r="AG17" s="89"/>
      <c r="AH17" s="67"/>
      <c r="AI17" s="93"/>
      <c r="AJ17" s="99"/>
      <c r="AK17" s="92"/>
      <c r="AL17" s="89"/>
      <c r="AM17" s="68"/>
      <c r="AN17" s="89"/>
      <c r="AO17" s="99"/>
      <c r="AP17" s="92"/>
      <c r="AQ17" s="89"/>
      <c r="AR17" s="67"/>
      <c r="AS17" s="93"/>
      <c r="AT17" s="99"/>
      <c r="AU17" s="92"/>
      <c r="AV17" s="89"/>
      <c r="AW17" s="67"/>
      <c r="AX17" s="89"/>
      <c r="AY17" s="99"/>
      <c r="AZ17" s="76"/>
      <c r="BA17" s="92"/>
      <c r="BB17" s="89"/>
      <c r="BC17" s="67"/>
      <c r="BD17" s="100"/>
      <c r="BE17" s="99"/>
      <c r="BF17" s="92"/>
      <c r="BG17" s="89"/>
      <c r="BH17" s="68"/>
      <c r="BI17" s="89"/>
      <c r="BJ17" s="99"/>
      <c r="BK17" s="92"/>
      <c r="BL17" s="89"/>
      <c r="BM17" s="67"/>
      <c r="BN17" s="100"/>
      <c r="BO17" s="99"/>
      <c r="BP17" s="92"/>
      <c r="BQ17" s="89"/>
      <c r="BR17" s="68"/>
      <c r="BS17" s="89"/>
      <c r="BT17" s="99"/>
      <c r="BU17" s="92"/>
      <c r="BV17" s="89"/>
      <c r="BW17" s="67"/>
      <c r="BX17" s="100"/>
      <c r="BY17" s="99"/>
      <c r="BZ17" s="92"/>
      <c r="CA17" s="89"/>
      <c r="CB17" s="68"/>
      <c r="CC17" s="89"/>
      <c r="CD17" s="99"/>
      <c r="CE17" s="92"/>
      <c r="CF17" s="89"/>
      <c r="CG17" s="67"/>
      <c r="CH17" s="100"/>
      <c r="CI17" s="99"/>
      <c r="CJ17" s="92"/>
      <c r="CK17" s="89"/>
      <c r="CL17" s="68"/>
      <c r="CM17" s="89"/>
      <c r="CN17" s="99"/>
      <c r="CO17" s="92"/>
      <c r="CP17" s="89"/>
      <c r="CQ17" s="67"/>
      <c r="CR17" s="100"/>
      <c r="CS17" s="99"/>
      <c r="CT17" s="92"/>
      <c r="CU17" s="89"/>
      <c r="CV17" s="68"/>
      <c r="CW17" s="89"/>
      <c r="CX17" s="99"/>
      <c r="CY17" s="92"/>
      <c r="CZ17" s="89"/>
      <c r="DA17" s="68"/>
      <c r="DB17" s="100"/>
      <c r="DC17" s="99"/>
      <c r="DD17" s="92"/>
      <c r="DE17" s="89"/>
      <c r="DF17" s="67"/>
      <c r="DG17" s="104"/>
      <c r="DH17" s="99"/>
      <c r="DI17" s="92"/>
      <c r="DJ17" s="89"/>
      <c r="DK17" s="68"/>
      <c r="DL17" s="100"/>
      <c r="DM17" s="99"/>
      <c r="DN17" s="92"/>
      <c r="DO17" s="89"/>
      <c r="DP17" s="68"/>
      <c r="DQ17" s="104"/>
      <c r="DR17" s="99"/>
      <c r="DS17" s="92"/>
      <c r="DT17" s="89"/>
      <c r="DU17" s="67"/>
      <c r="DV17" s="100"/>
      <c r="DW17" s="99"/>
      <c r="DX17" s="92"/>
      <c r="DY17" s="89"/>
      <c r="DZ17" s="68"/>
      <c r="EA17" s="89"/>
      <c r="EB17" s="99"/>
      <c r="EC17" s="92"/>
      <c r="ED17" s="89"/>
      <c r="EE17" s="67"/>
      <c r="EF17" s="93"/>
      <c r="EG17" s="99"/>
      <c r="EH17" s="92"/>
      <c r="EI17" s="89"/>
      <c r="EJ17" s="67"/>
      <c r="EK17" s="104"/>
      <c r="EL17" s="99"/>
      <c r="EM17" s="101"/>
      <c r="EN17" s="101"/>
      <c r="EO17" s="101"/>
      <c r="EP17" s="101"/>
      <c r="EQ17" s="101"/>
      <c r="ER17" s="101"/>
      <c r="ES17" s="101"/>
      <c r="ET17" s="65"/>
      <c r="EU17" s="65"/>
      <c r="EV17" s="65"/>
      <c r="EW17" s="65"/>
      <c r="EX17" s="65"/>
    </row>
    <row r="18" spans="1:154">
      <c r="A18" s="388"/>
      <c r="B18" s="388"/>
      <c r="C18" t="s">
        <v>9</v>
      </c>
      <c r="D18" s="11" t="s">
        <v>17</v>
      </c>
      <c r="E18" s="5"/>
      <c r="F18" s="5"/>
      <c r="G18" s="5"/>
      <c r="I18" s="137">
        <v>10</v>
      </c>
      <c r="J18" s="45"/>
      <c r="K18" s="45"/>
      <c r="L18" s="63">
        <f>ROUND((J18+K18)/2,1)</f>
        <v>0</v>
      </c>
      <c r="M18" s="93">
        <v>1</v>
      </c>
      <c r="N18" s="109">
        <v>10</v>
      </c>
      <c r="O18" s="78"/>
      <c r="P18" s="78"/>
      <c r="Q18" s="63"/>
      <c r="R18" s="63"/>
      <c r="S18" s="112"/>
      <c r="T18" s="72"/>
      <c r="U18" s="72"/>
      <c r="V18" s="63"/>
      <c r="W18" s="123"/>
      <c r="X18" s="112"/>
      <c r="Y18" s="81"/>
      <c r="Z18" s="81"/>
      <c r="AA18" s="63"/>
      <c r="AB18" s="63"/>
      <c r="AC18" s="112"/>
      <c r="AD18" s="1" t="str">
        <f t="shared" si="0"/>
        <v>Ray Nixon</v>
      </c>
      <c r="AE18" s="103"/>
      <c r="AF18" s="92"/>
      <c r="AG18" s="89"/>
      <c r="AH18" s="67"/>
      <c r="AI18" s="104"/>
      <c r="AJ18" s="99"/>
      <c r="AK18" s="92"/>
      <c r="AL18" s="89"/>
      <c r="AM18" s="68"/>
      <c r="AN18" s="102"/>
      <c r="AO18" s="99"/>
      <c r="AP18" s="92"/>
      <c r="AQ18" s="89"/>
      <c r="AR18" s="68"/>
      <c r="AS18" s="104"/>
      <c r="AT18" s="99"/>
      <c r="AU18" s="92"/>
      <c r="AV18" s="89"/>
      <c r="AW18" s="68"/>
      <c r="AX18" s="102"/>
      <c r="AY18" s="99"/>
      <c r="AZ18" s="76"/>
      <c r="BA18" s="92"/>
      <c r="BB18" s="89"/>
      <c r="BC18" s="68"/>
      <c r="BD18" s="104"/>
      <c r="BE18" s="99"/>
      <c r="BF18" s="92"/>
      <c r="BG18" s="89"/>
      <c r="BH18" s="68"/>
      <c r="BI18" s="102"/>
      <c r="BJ18" s="99"/>
      <c r="BK18" s="92"/>
      <c r="BL18" s="89"/>
      <c r="BM18" s="68"/>
      <c r="BN18" s="104"/>
      <c r="BO18" s="99"/>
      <c r="BP18" s="92"/>
      <c r="BQ18" s="89"/>
      <c r="BR18" s="68"/>
      <c r="BS18" s="102"/>
      <c r="BT18" s="99"/>
      <c r="BU18" s="92"/>
      <c r="BV18" s="89"/>
      <c r="BW18" s="68"/>
      <c r="BX18" s="104"/>
      <c r="BY18" s="99"/>
      <c r="BZ18" s="92"/>
      <c r="CA18" s="89"/>
      <c r="CB18" s="68"/>
      <c r="CC18" s="102"/>
      <c r="CD18" s="99"/>
      <c r="CE18" s="92"/>
      <c r="CF18" s="89"/>
      <c r="CG18" s="68"/>
      <c r="CH18" s="104"/>
      <c r="CI18" s="99"/>
      <c r="CJ18" s="92"/>
      <c r="CK18" s="89"/>
      <c r="CL18" s="68"/>
      <c r="CM18" s="100"/>
      <c r="CN18" s="103"/>
      <c r="CO18" s="92"/>
      <c r="CP18" s="89"/>
      <c r="CQ18" s="68"/>
      <c r="CR18" s="100"/>
      <c r="CS18" s="103"/>
      <c r="CT18" s="92"/>
      <c r="CU18" s="89"/>
      <c r="CV18" s="68"/>
      <c r="CW18" s="100"/>
      <c r="CX18" s="103"/>
      <c r="CY18" s="92"/>
      <c r="CZ18" s="89"/>
      <c r="DA18" s="68"/>
      <c r="DB18" s="100"/>
      <c r="DC18" s="103"/>
      <c r="DD18" s="92"/>
      <c r="DE18" s="89"/>
      <c r="DF18" s="68"/>
      <c r="DG18" s="100"/>
      <c r="DH18" s="103"/>
      <c r="DI18" s="92"/>
      <c r="DJ18" s="89"/>
      <c r="DK18" s="68"/>
      <c r="DL18" s="100"/>
      <c r="DM18" s="103"/>
      <c r="DN18" s="92"/>
      <c r="DO18" s="89"/>
      <c r="DP18" s="68"/>
      <c r="DQ18" s="100"/>
      <c r="DR18" s="103"/>
      <c r="DS18" s="92"/>
      <c r="DT18" s="89"/>
      <c r="DU18" s="67"/>
      <c r="DV18" s="93"/>
      <c r="DW18" s="103"/>
      <c r="DX18" s="92"/>
      <c r="DY18" s="89"/>
      <c r="DZ18" s="68"/>
      <c r="EA18" s="100"/>
      <c r="EB18" s="103"/>
      <c r="EC18" s="92"/>
      <c r="ED18" s="89"/>
      <c r="EE18" s="67"/>
      <c r="EF18" s="93"/>
      <c r="EG18" s="99"/>
      <c r="EH18" s="92"/>
      <c r="EI18" s="89"/>
      <c r="EJ18" s="68"/>
      <c r="EK18" s="100"/>
      <c r="EL18" s="99"/>
      <c r="EM18" s="101"/>
      <c r="EN18" s="101"/>
      <c r="EO18" s="101"/>
      <c r="EP18" s="101"/>
      <c r="EQ18" s="101"/>
      <c r="ER18" s="101"/>
      <c r="ES18" s="101"/>
      <c r="ET18" s="65"/>
      <c r="EU18" s="65"/>
      <c r="EV18" s="65"/>
      <c r="EW18" s="65"/>
      <c r="EX18" s="65"/>
    </row>
    <row r="19" spans="1:154">
      <c r="A19" s="388"/>
      <c r="B19" s="388"/>
      <c r="C19" t="s">
        <v>123</v>
      </c>
      <c r="D19" s="11" t="s">
        <v>124</v>
      </c>
      <c r="E19" s="5"/>
      <c r="F19" s="5"/>
      <c r="G19" s="5"/>
      <c r="I19" s="137">
        <v>10</v>
      </c>
      <c r="J19" s="45"/>
      <c r="K19" s="45"/>
      <c r="L19" s="63"/>
      <c r="M19" s="93"/>
      <c r="N19" s="36">
        <v>10</v>
      </c>
      <c r="O19" s="78"/>
      <c r="P19" s="78"/>
      <c r="Q19" s="63"/>
      <c r="R19" s="63"/>
      <c r="S19" s="61"/>
      <c r="T19" s="72"/>
      <c r="U19" s="72"/>
      <c r="V19" s="63"/>
      <c r="W19" s="123"/>
      <c r="X19" s="61"/>
      <c r="Y19" s="81"/>
      <c r="Z19" s="81"/>
      <c r="AA19" s="63"/>
      <c r="AB19" s="63"/>
      <c r="AC19" s="61"/>
      <c r="AD19" s="1" t="str">
        <f t="shared" si="0"/>
        <v>Robert Blakey</v>
      </c>
      <c r="AE19" s="89"/>
      <c r="AF19" s="89"/>
      <c r="AG19" s="89"/>
      <c r="AH19" s="67"/>
      <c r="AI19" s="93"/>
      <c r="AJ19" s="99"/>
      <c r="AK19" s="92"/>
      <c r="AL19" s="89"/>
      <c r="AM19" s="106"/>
      <c r="AN19" s="100"/>
      <c r="AO19" s="99"/>
      <c r="AP19" s="92"/>
      <c r="AQ19" s="89"/>
      <c r="AR19" s="68"/>
      <c r="AS19" s="93"/>
      <c r="AT19" s="99"/>
      <c r="AU19" s="92"/>
      <c r="AV19" s="89"/>
      <c r="AW19" s="106"/>
      <c r="AX19" s="100"/>
      <c r="AY19" s="99"/>
      <c r="AZ19" s="76"/>
      <c r="BA19" s="92"/>
      <c r="BB19" s="89"/>
      <c r="BC19" s="68"/>
      <c r="BD19" s="93"/>
      <c r="BE19" s="99"/>
      <c r="BF19" s="92"/>
      <c r="BG19" s="89"/>
      <c r="BH19" s="68"/>
      <c r="BI19" s="100"/>
      <c r="BJ19" s="99"/>
      <c r="BK19" s="92"/>
      <c r="BL19" s="89"/>
      <c r="BM19" s="68"/>
      <c r="BN19" s="100"/>
      <c r="BO19" s="99"/>
      <c r="BP19" s="92"/>
      <c r="BQ19" s="89"/>
      <c r="BR19" s="68"/>
      <c r="BS19" s="100"/>
      <c r="BT19" s="99"/>
      <c r="BU19" s="92"/>
      <c r="BV19" s="89"/>
      <c r="BW19" s="68"/>
      <c r="BX19" s="100"/>
      <c r="BY19" s="99"/>
      <c r="BZ19" s="92"/>
      <c r="CA19" s="89"/>
      <c r="CB19" s="68"/>
      <c r="CC19" s="100"/>
      <c r="CD19" s="99"/>
      <c r="CE19" s="92"/>
      <c r="CF19" s="89"/>
      <c r="CG19" s="68"/>
      <c r="CH19" s="100"/>
      <c r="CI19" s="99"/>
      <c r="CJ19" s="92"/>
      <c r="CK19" s="89"/>
      <c r="CL19" s="67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65"/>
      <c r="EU19" s="65"/>
      <c r="EV19" s="65"/>
      <c r="EW19" s="65"/>
      <c r="EX19" s="65"/>
    </row>
    <row r="20" spans="1:154">
      <c r="A20" s="388"/>
      <c r="B20" s="388"/>
      <c r="C20" s="21" t="s">
        <v>54</v>
      </c>
      <c r="D20" s="19" t="s">
        <v>132</v>
      </c>
      <c r="E20" s="5"/>
      <c r="F20" s="5"/>
      <c r="G20" s="5"/>
      <c r="I20" s="138">
        <v>20</v>
      </c>
      <c r="J20" s="45"/>
      <c r="K20" s="45"/>
      <c r="L20" s="63"/>
      <c r="M20" s="93"/>
      <c r="N20" s="61">
        <v>20</v>
      </c>
      <c r="O20" s="78"/>
      <c r="P20" s="78"/>
      <c r="Q20" s="63"/>
      <c r="R20" s="63"/>
      <c r="S20" s="109"/>
      <c r="T20" s="72"/>
      <c r="U20" s="72"/>
      <c r="V20" s="63"/>
      <c r="W20" s="123"/>
      <c r="X20" s="109"/>
      <c r="Y20" s="81"/>
      <c r="Z20" s="81"/>
      <c r="AA20" s="63"/>
      <c r="AB20" s="83"/>
      <c r="AC20" s="109"/>
      <c r="AD20" s="1" t="str">
        <f t="shared" si="0"/>
        <v>Allen Walbridge</v>
      </c>
      <c r="AE20" s="89"/>
      <c r="AF20" s="89"/>
      <c r="AG20" s="89"/>
      <c r="AH20" s="68"/>
      <c r="AI20" s="100"/>
      <c r="AJ20" s="103"/>
      <c r="AK20" s="92"/>
      <c r="AL20" s="89"/>
      <c r="AM20" s="67"/>
      <c r="AN20" s="93"/>
      <c r="AO20" s="103"/>
      <c r="AP20" s="92"/>
      <c r="AQ20" s="89"/>
      <c r="AR20" s="67"/>
      <c r="AS20" s="93"/>
      <c r="AT20" s="103"/>
      <c r="AU20" s="92"/>
      <c r="AV20" s="89"/>
      <c r="AW20" s="68"/>
      <c r="AX20" s="93"/>
      <c r="AY20" s="103"/>
      <c r="AZ20" s="76"/>
      <c r="BA20" s="92"/>
      <c r="BB20" s="89"/>
      <c r="BC20" s="67"/>
      <c r="BD20" s="93"/>
      <c r="BE20" s="103"/>
      <c r="BF20" s="92"/>
      <c r="BG20" s="89"/>
      <c r="BH20" s="68"/>
      <c r="BI20" s="93"/>
      <c r="BJ20" s="103"/>
      <c r="BK20" s="92"/>
      <c r="BL20" s="89"/>
      <c r="BM20" s="67"/>
      <c r="BN20" s="93"/>
      <c r="BO20" s="103"/>
      <c r="BP20" s="92"/>
      <c r="BQ20" s="89"/>
      <c r="BR20" s="68"/>
      <c r="BS20" s="93"/>
      <c r="BT20" s="103"/>
      <c r="BU20" s="92"/>
      <c r="BV20" s="89"/>
      <c r="BW20" s="67"/>
      <c r="BX20" s="93"/>
      <c r="BY20" s="103"/>
      <c r="BZ20" s="92"/>
      <c r="CA20" s="89"/>
      <c r="CB20" s="68"/>
      <c r="CC20" s="93"/>
      <c r="CD20" s="103"/>
      <c r="CE20" s="92"/>
      <c r="CF20" s="89"/>
      <c r="CG20" s="67"/>
      <c r="CH20" s="93"/>
      <c r="CI20" s="103"/>
      <c r="CJ20" s="92"/>
      <c r="CK20" s="89"/>
      <c r="CL20" s="68"/>
      <c r="CM20" s="93"/>
      <c r="CN20" s="103"/>
      <c r="CO20" s="92"/>
      <c r="CP20" s="89"/>
      <c r="CQ20" s="67"/>
      <c r="CR20" s="93"/>
      <c r="CS20" s="103"/>
      <c r="CT20" s="92"/>
      <c r="CU20" s="89"/>
      <c r="CV20" s="68"/>
      <c r="CW20" s="93"/>
      <c r="CX20" s="103"/>
      <c r="CY20" s="92"/>
      <c r="CZ20" s="89"/>
      <c r="DA20" s="67"/>
      <c r="DB20" s="93"/>
      <c r="DC20" s="103"/>
      <c r="DD20" s="92"/>
      <c r="DE20" s="89"/>
      <c r="DF20" s="67"/>
      <c r="DG20" s="93"/>
      <c r="DH20" s="103"/>
      <c r="DI20" s="92"/>
      <c r="DJ20" s="89"/>
      <c r="DK20" s="67"/>
      <c r="DL20" s="93"/>
      <c r="DM20" s="103"/>
      <c r="DN20" s="92"/>
      <c r="DO20" s="89"/>
      <c r="DP20" s="67"/>
      <c r="DQ20" s="93"/>
      <c r="DR20" s="103"/>
      <c r="DS20" s="105"/>
      <c r="DT20" s="89"/>
      <c r="DU20" s="67"/>
      <c r="DV20" s="100"/>
      <c r="DW20" s="103"/>
      <c r="DX20" s="92"/>
      <c r="DY20" s="89"/>
      <c r="DZ20" s="68"/>
      <c r="EA20" s="93"/>
      <c r="EB20" s="103"/>
      <c r="EC20" s="105"/>
      <c r="ED20" s="89"/>
      <c r="EE20" s="67"/>
      <c r="EF20" s="100"/>
      <c r="EG20" s="103"/>
      <c r="EH20" s="92"/>
      <c r="EI20" s="89"/>
      <c r="EJ20" s="68"/>
      <c r="EK20" s="93"/>
      <c r="EL20" s="103"/>
      <c r="EM20" s="101"/>
      <c r="EN20" s="101"/>
      <c r="EO20" s="101"/>
      <c r="EP20" s="101"/>
      <c r="EQ20" s="101"/>
      <c r="ER20" s="101"/>
      <c r="ES20" s="101"/>
      <c r="ET20" s="65"/>
      <c r="EU20" s="65"/>
      <c r="EV20" s="65"/>
      <c r="EW20" s="65"/>
      <c r="EX20" s="65"/>
    </row>
    <row r="21" spans="1:154">
      <c r="A21" s="388"/>
      <c r="B21" s="388"/>
      <c r="C21" t="s">
        <v>103</v>
      </c>
      <c r="D21" s="11" t="s">
        <v>102</v>
      </c>
      <c r="E21" s="5"/>
      <c r="F21" s="5"/>
      <c r="G21" s="5"/>
      <c r="I21" s="138">
        <v>20</v>
      </c>
      <c r="J21" s="45"/>
      <c r="K21" s="45"/>
      <c r="L21" s="63"/>
      <c r="M21" s="93"/>
      <c r="N21" s="61">
        <v>20</v>
      </c>
      <c r="O21" s="78"/>
      <c r="P21" s="78"/>
      <c r="Q21" s="63"/>
      <c r="R21" s="63"/>
      <c r="S21" s="61"/>
      <c r="T21" s="79"/>
      <c r="U21" s="45"/>
      <c r="V21" s="63"/>
      <c r="W21" s="123"/>
      <c r="X21" s="61"/>
      <c r="Y21" s="81"/>
      <c r="Z21" s="81"/>
      <c r="AA21" s="63"/>
      <c r="AB21" s="63"/>
      <c r="AC21" s="61"/>
      <c r="AD21" s="1" t="str">
        <f>C21</f>
        <v>Ian Kohler</v>
      </c>
      <c r="AE21" s="103"/>
      <c r="AF21" s="92"/>
      <c r="AG21" s="89"/>
      <c r="AH21" s="68"/>
      <c r="AI21" s="100"/>
      <c r="AJ21" s="103"/>
      <c r="AK21" s="92"/>
      <c r="AL21" s="89"/>
      <c r="AM21" s="67"/>
      <c r="AN21" s="93"/>
      <c r="AO21" s="103"/>
      <c r="AP21" s="92"/>
      <c r="AQ21" s="89"/>
      <c r="AR21" s="67"/>
      <c r="AS21" s="93"/>
      <c r="AT21" s="103"/>
      <c r="AU21" s="92"/>
      <c r="AV21" s="89"/>
      <c r="AW21" s="68"/>
      <c r="AX21" s="93"/>
      <c r="AY21" s="103"/>
      <c r="AZ21" s="76"/>
      <c r="BA21" s="92"/>
      <c r="BB21" s="89"/>
      <c r="BC21" s="67"/>
      <c r="BD21" s="93"/>
      <c r="BE21" s="103"/>
      <c r="BF21" s="92"/>
      <c r="BG21" s="89"/>
      <c r="BH21" s="68"/>
      <c r="BI21" s="93"/>
      <c r="BJ21" s="103"/>
      <c r="BK21" s="92"/>
      <c r="BL21" s="89"/>
      <c r="BM21" s="67"/>
      <c r="BN21" s="93"/>
      <c r="BO21" s="103"/>
      <c r="BP21" s="92"/>
      <c r="BQ21" s="89"/>
      <c r="BR21" s="68"/>
      <c r="BS21" s="93"/>
      <c r="BT21" s="103"/>
      <c r="BU21" s="92"/>
      <c r="BV21" s="89"/>
      <c r="BW21" s="67"/>
      <c r="BX21" s="93"/>
      <c r="BY21" s="103"/>
      <c r="BZ21" s="92"/>
      <c r="CA21" s="89"/>
      <c r="CB21" s="68"/>
      <c r="CC21" s="93"/>
      <c r="CD21" s="103"/>
      <c r="CE21" s="92"/>
      <c r="CF21" s="89"/>
      <c r="CG21" s="67"/>
      <c r="CH21" s="93"/>
      <c r="CI21" s="103"/>
      <c r="CJ21" s="92"/>
      <c r="CK21" s="89"/>
      <c r="CL21" s="68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65"/>
      <c r="EU21" s="65"/>
      <c r="EV21" s="65"/>
      <c r="EW21" s="65"/>
      <c r="EX21" s="65"/>
    </row>
    <row r="22" spans="1:154">
      <c r="A22" s="388"/>
      <c r="B22" s="388"/>
      <c r="C22" t="s">
        <v>60</v>
      </c>
      <c r="D22" s="19" t="s">
        <v>105</v>
      </c>
      <c r="E22" s="5"/>
      <c r="F22" s="5"/>
      <c r="G22" s="5"/>
      <c r="I22" s="137">
        <v>20</v>
      </c>
      <c r="J22" s="45"/>
      <c r="K22" s="45"/>
      <c r="L22" s="63"/>
      <c r="M22" s="89"/>
      <c r="N22" s="36">
        <v>20</v>
      </c>
      <c r="O22" s="78"/>
      <c r="P22" s="78"/>
      <c r="Q22" s="63"/>
      <c r="R22" s="63"/>
      <c r="S22" s="36"/>
      <c r="T22" s="72"/>
      <c r="U22" s="72"/>
      <c r="V22" s="63"/>
      <c r="W22" s="123"/>
      <c r="X22" s="36"/>
      <c r="Y22" s="81"/>
      <c r="Z22" s="81"/>
      <c r="AA22" s="63"/>
      <c r="AB22" s="63"/>
      <c r="AC22" s="36"/>
      <c r="AD22" s="24" t="str">
        <f>C22</f>
        <v>John Robb</v>
      </c>
      <c r="AE22" s="103"/>
      <c r="AF22" s="92"/>
      <c r="AG22" s="89"/>
      <c r="AH22" s="67"/>
      <c r="AI22" s="93"/>
      <c r="AJ22" s="103"/>
      <c r="AK22" s="92"/>
      <c r="AL22" s="91"/>
      <c r="AM22" s="68"/>
      <c r="AN22" s="93"/>
      <c r="AO22" s="103"/>
      <c r="AP22" s="92"/>
      <c r="AQ22" s="89"/>
      <c r="AR22" s="68"/>
      <c r="AS22" s="93"/>
      <c r="AT22" s="103"/>
      <c r="AU22" s="92"/>
      <c r="AV22" s="91"/>
      <c r="AW22" s="67"/>
      <c r="AX22" s="100"/>
      <c r="AY22" s="103"/>
      <c r="AZ22" s="76"/>
      <c r="BA22" s="92"/>
      <c r="BB22" s="89"/>
      <c r="BC22" s="68"/>
      <c r="BD22" s="93"/>
      <c r="BE22" s="103"/>
      <c r="BF22" s="92"/>
      <c r="BG22" s="91"/>
      <c r="BH22" s="67"/>
      <c r="BI22" s="100"/>
      <c r="BJ22" s="103"/>
      <c r="BK22" s="92"/>
      <c r="BL22" s="89"/>
      <c r="BM22" s="67"/>
      <c r="BN22" s="93"/>
      <c r="BO22" s="103"/>
      <c r="BP22" s="92"/>
      <c r="BQ22" s="91"/>
      <c r="BR22" s="67"/>
      <c r="BS22" s="93"/>
      <c r="BT22" s="103"/>
      <c r="BU22" s="92"/>
      <c r="BV22" s="89"/>
      <c r="BW22" s="67"/>
      <c r="BX22" s="93"/>
      <c r="BY22" s="103"/>
      <c r="BZ22" s="92"/>
      <c r="CA22" s="91"/>
      <c r="CB22" s="67"/>
      <c r="CC22" s="93"/>
      <c r="CD22" s="103"/>
      <c r="CE22" s="92"/>
      <c r="CF22" s="89"/>
      <c r="CG22" s="67"/>
      <c r="CH22" s="93"/>
      <c r="CI22" s="103"/>
      <c r="CJ22" s="92"/>
      <c r="CK22" s="91"/>
      <c r="CL22" s="67"/>
      <c r="CM22" s="93"/>
      <c r="CN22" s="103"/>
      <c r="CO22" s="92"/>
      <c r="CP22" s="89"/>
      <c r="CQ22" s="67"/>
      <c r="CR22" s="93"/>
      <c r="CS22" s="103"/>
      <c r="CT22" s="92"/>
      <c r="CU22" s="91"/>
      <c r="CV22" s="67"/>
      <c r="CW22" s="93"/>
      <c r="CX22" s="103"/>
      <c r="CY22" s="92"/>
      <c r="CZ22" s="89"/>
      <c r="DA22" s="68"/>
      <c r="DB22" s="93"/>
      <c r="DC22" s="103"/>
      <c r="DD22" s="92"/>
      <c r="DE22" s="91"/>
      <c r="DF22" s="68"/>
      <c r="DG22" s="93"/>
      <c r="DH22" s="103"/>
      <c r="DI22" s="92"/>
      <c r="DJ22" s="89"/>
      <c r="DK22" s="68"/>
      <c r="DL22" s="93"/>
      <c r="DM22" s="103"/>
      <c r="DN22" s="92"/>
      <c r="DO22" s="91"/>
      <c r="DP22" s="68"/>
      <c r="DQ22" s="93"/>
      <c r="DR22" s="103"/>
      <c r="DS22" s="92"/>
      <c r="DT22" s="89"/>
      <c r="DU22" s="68"/>
      <c r="DV22" s="93"/>
      <c r="DW22" s="103"/>
      <c r="DX22" s="92"/>
      <c r="DY22" s="103"/>
      <c r="DZ22" s="67"/>
      <c r="EA22" s="93"/>
      <c r="EB22" s="103"/>
      <c r="EC22" s="92"/>
      <c r="ED22" s="89"/>
      <c r="EE22" s="68"/>
      <c r="EF22" s="93"/>
      <c r="EG22" s="103"/>
      <c r="EH22" s="92"/>
      <c r="EI22" s="103"/>
      <c r="EJ22" s="67"/>
      <c r="EK22" s="93"/>
      <c r="EL22" s="103"/>
      <c r="EM22" s="101"/>
      <c r="EN22" s="101"/>
      <c r="EO22" s="101"/>
      <c r="EP22" s="101"/>
      <c r="EQ22" s="101"/>
      <c r="ER22" s="101"/>
      <c r="ES22" s="101"/>
      <c r="ET22" s="65"/>
      <c r="EU22" s="65"/>
      <c r="EV22" s="65"/>
      <c r="EW22" s="65"/>
      <c r="EX22" s="65"/>
    </row>
    <row r="23" spans="1:154">
      <c r="A23" s="388"/>
      <c r="B23" s="388"/>
      <c r="C23" s="21" t="s">
        <v>112</v>
      </c>
      <c r="D23" s="11" t="s">
        <v>111</v>
      </c>
      <c r="E23" s="5"/>
      <c r="F23" s="5"/>
      <c r="G23" s="5"/>
      <c r="I23" s="137">
        <v>20</v>
      </c>
      <c r="J23" s="45"/>
      <c r="K23" s="45"/>
      <c r="L23" s="63">
        <f>ROUND((J23+K23)/2,1)</f>
        <v>0</v>
      </c>
      <c r="M23" s="93">
        <v>5</v>
      </c>
      <c r="N23" s="36">
        <v>20</v>
      </c>
      <c r="O23" s="78"/>
      <c r="P23" s="78"/>
      <c r="Q23" s="63"/>
      <c r="R23" s="63"/>
      <c r="S23" s="61"/>
      <c r="T23" s="72"/>
      <c r="U23" s="72"/>
      <c r="V23" s="63"/>
      <c r="W23" s="123"/>
      <c r="X23" s="109"/>
      <c r="Y23" s="81"/>
      <c r="Z23" s="81"/>
      <c r="AA23" s="63"/>
      <c r="AB23" s="63"/>
      <c r="AC23" s="109"/>
      <c r="AD23" s="1" t="str">
        <f t="shared" si="0"/>
        <v>Neville Paul</v>
      </c>
      <c r="AE23" s="89"/>
      <c r="AF23" s="89"/>
      <c r="AG23" s="89"/>
      <c r="AH23" s="68"/>
      <c r="AI23" s="100"/>
      <c r="AJ23" s="103"/>
      <c r="AK23" s="105"/>
      <c r="AL23" s="89"/>
      <c r="AM23" s="68"/>
      <c r="AN23" s="100"/>
      <c r="AO23" s="103"/>
      <c r="AP23" s="92"/>
      <c r="AQ23" s="89"/>
      <c r="AR23" s="68"/>
      <c r="AS23" s="100"/>
      <c r="AT23" s="103"/>
      <c r="AU23" s="105"/>
      <c r="AV23" s="89"/>
      <c r="AW23" s="68"/>
      <c r="AX23" s="100"/>
      <c r="AY23" s="103"/>
      <c r="AZ23" s="76"/>
      <c r="BA23" s="92"/>
      <c r="BB23" s="89"/>
      <c r="BC23" s="68"/>
      <c r="BD23" s="100"/>
      <c r="BE23" s="103"/>
      <c r="BF23" s="105"/>
      <c r="BG23" s="89"/>
      <c r="BH23" s="68"/>
      <c r="BI23" s="100"/>
      <c r="BJ23" s="103"/>
      <c r="BK23" s="92"/>
      <c r="BL23" s="89"/>
      <c r="BM23" s="68"/>
      <c r="BN23" s="100"/>
      <c r="BO23" s="103"/>
      <c r="BP23" s="105"/>
      <c r="BQ23" s="89"/>
      <c r="BR23" s="68"/>
      <c r="BS23" s="100"/>
      <c r="BT23" s="103"/>
      <c r="BU23" s="92"/>
      <c r="BV23" s="89"/>
      <c r="BW23" s="67"/>
      <c r="BX23" s="93"/>
      <c r="BY23" s="103"/>
      <c r="BZ23" s="105"/>
      <c r="CA23" s="89"/>
      <c r="CB23" s="68"/>
      <c r="CC23" s="100"/>
      <c r="CD23" s="103"/>
      <c r="CE23" s="92"/>
      <c r="CF23" s="89"/>
      <c r="CG23" s="67"/>
      <c r="CH23" s="93"/>
      <c r="CI23" s="103"/>
      <c r="CJ23" s="105"/>
      <c r="CK23" s="89"/>
      <c r="CL23" s="68"/>
      <c r="CM23" s="100"/>
      <c r="CN23" s="103"/>
      <c r="CO23" s="92"/>
      <c r="CP23" s="89"/>
      <c r="CQ23" s="67"/>
      <c r="CR23" s="93"/>
      <c r="CS23" s="103"/>
      <c r="CT23" s="105"/>
      <c r="CU23" s="89"/>
      <c r="CV23" s="68"/>
      <c r="CW23" s="100"/>
      <c r="CX23" s="103"/>
      <c r="CY23" s="92"/>
      <c r="CZ23" s="89"/>
      <c r="DA23" s="68"/>
      <c r="DB23" s="93"/>
      <c r="DC23" s="103"/>
      <c r="DD23" s="92"/>
      <c r="DE23" s="89"/>
      <c r="DF23" s="67"/>
      <c r="DG23" s="100"/>
      <c r="DH23" s="103"/>
      <c r="DI23" s="92"/>
      <c r="DJ23" s="89"/>
      <c r="DK23" s="68"/>
      <c r="DL23" s="93"/>
      <c r="DM23" s="103"/>
      <c r="DN23" s="92"/>
      <c r="DO23" s="89"/>
      <c r="DP23" s="67"/>
      <c r="DQ23" s="100"/>
      <c r="DR23" s="103"/>
      <c r="DS23" s="92"/>
      <c r="DT23" s="89"/>
      <c r="DU23" s="68"/>
      <c r="DV23" s="100"/>
      <c r="DW23" s="103"/>
      <c r="DX23" s="105"/>
      <c r="DY23" s="89"/>
      <c r="DZ23" s="107"/>
      <c r="EA23" s="93"/>
      <c r="EB23" s="103"/>
      <c r="EC23" s="92"/>
      <c r="ED23" s="89"/>
      <c r="EE23" s="68"/>
      <c r="EF23" s="100"/>
      <c r="EG23" s="103"/>
      <c r="EH23" s="105"/>
      <c r="EI23" s="89"/>
      <c r="EJ23" s="107"/>
      <c r="EK23" s="100"/>
      <c r="EL23" s="103"/>
      <c r="EM23" s="101"/>
      <c r="EN23" s="101"/>
      <c r="EO23" s="101"/>
      <c r="EP23" s="101"/>
      <c r="EQ23" s="101"/>
      <c r="ER23" s="101"/>
      <c r="ES23" s="101"/>
      <c r="ET23" s="65"/>
      <c r="EU23" s="65"/>
      <c r="EV23" s="65"/>
      <c r="EW23" s="65"/>
      <c r="EX23" s="65"/>
    </row>
    <row r="24" spans="1:154">
      <c r="A24" s="388"/>
      <c r="B24" s="388"/>
      <c r="C24" t="s">
        <v>101</v>
      </c>
      <c r="D24" s="11">
        <v>2</v>
      </c>
      <c r="E24" s="5"/>
      <c r="F24" s="5"/>
      <c r="G24" s="5"/>
      <c r="I24" s="138">
        <v>30</v>
      </c>
      <c r="J24" s="45"/>
      <c r="K24" s="45"/>
      <c r="L24" s="63"/>
      <c r="M24" s="93"/>
      <c r="N24" s="61">
        <v>30</v>
      </c>
      <c r="O24" s="78"/>
      <c r="P24" s="78"/>
      <c r="Q24" s="63"/>
      <c r="R24" s="63"/>
      <c r="S24" s="61"/>
      <c r="T24" s="79"/>
      <c r="U24" s="45"/>
      <c r="V24" s="63"/>
      <c r="W24" s="123"/>
      <c r="X24" s="61"/>
      <c r="Y24" s="81"/>
      <c r="Z24" s="81"/>
      <c r="AA24" s="63"/>
      <c r="AB24" s="63"/>
      <c r="AC24" s="61"/>
      <c r="AD24" s="1" t="str">
        <f t="shared" si="0"/>
        <v>Barrie Campbell</v>
      </c>
      <c r="AE24" s="103"/>
      <c r="AF24" s="92"/>
      <c r="AG24" s="89"/>
      <c r="AH24" s="68"/>
      <c r="AI24" s="100"/>
      <c r="AJ24" s="103"/>
      <c r="AK24" s="92"/>
      <c r="AL24" s="89"/>
      <c r="AM24" s="67"/>
      <c r="AN24" s="93"/>
      <c r="AO24" s="103"/>
      <c r="AP24" s="92"/>
      <c r="AQ24" s="89"/>
      <c r="AR24" s="67"/>
      <c r="AS24" s="93"/>
      <c r="AT24" s="103"/>
      <c r="AU24" s="92"/>
      <c r="AV24" s="89"/>
      <c r="AW24" s="68"/>
      <c r="AX24" s="93"/>
      <c r="AY24" s="103"/>
      <c r="AZ24" s="76"/>
      <c r="BA24" s="92"/>
      <c r="BB24" s="89"/>
      <c r="BC24" s="67"/>
      <c r="BD24" s="93"/>
      <c r="BE24" s="103"/>
      <c r="BF24" s="92"/>
      <c r="BG24" s="89"/>
      <c r="BH24" s="68"/>
      <c r="BI24" s="93"/>
      <c r="BJ24" s="103"/>
      <c r="BK24" s="92"/>
      <c r="BL24" s="89"/>
      <c r="BM24" s="67"/>
      <c r="BN24" s="93"/>
      <c r="BO24" s="103"/>
      <c r="BP24" s="92"/>
      <c r="BQ24" s="89"/>
      <c r="BR24" s="68"/>
      <c r="BS24" s="93"/>
      <c r="BT24" s="103"/>
      <c r="BU24" s="92"/>
      <c r="BV24" s="89"/>
      <c r="BW24" s="67"/>
      <c r="BX24" s="93"/>
      <c r="BY24" s="103"/>
      <c r="BZ24" s="92"/>
      <c r="CA24" s="89"/>
      <c r="CB24" s="68"/>
      <c r="CC24" s="93"/>
      <c r="CD24" s="103"/>
      <c r="CE24" s="92"/>
      <c r="CF24" s="89"/>
      <c r="CG24" s="67"/>
      <c r="CH24" s="93"/>
      <c r="CI24" s="103"/>
      <c r="CJ24" s="92"/>
      <c r="CK24" s="89"/>
      <c r="CL24" s="68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65"/>
      <c r="EU24" s="65"/>
      <c r="EV24" s="65"/>
      <c r="EW24" s="65"/>
      <c r="EX24" s="65"/>
    </row>
    <row r="25" spans="1:154">
      <c r="A25" s="388"/>
      <c r="B25" s="388"/>
      <c r="C25" s="21" t="s">
        <v>122</v>
      </c>
      <c r="D25" s="19" t="s">
        <v>133</v>
      </c>
      <c r="E25" s="5"/>
      <c r="F25" s="5"/>
      <c r="G25" s="5"/>
      <c r="I25" s="138">
        <v>30</v>
      </c>
      <c r="J25" s="45"/>
      <c r="K25" s="45"/>
      <c r="L25" s="63"/>
      <c r="M25" s="93"/>
      <c r="N25" s="61">
        <v>30</v>
      </c>
      <c r="O25" s="78"/>
      <c r="P25" s="78"/>
      <c r="Q25" s="63"/>
      <c r="R25" s="63"/>
      <c r="S25" s="61"/>
      <c r="T25" s="79"/>
      <c r="U25" s="45"/>
      <c r="V25" s="63"/>
      <c r="W25" s="123"/>
      <c r="X25" s="61"/>
      <c r="Y25" s="81"/>
      <c r="Z25" s="81"/>
      <c r="AA25" s="63"/>
      <c r="AB25" s="63"/>
      <c r="AC25" s="61"/>
      <c r="AD25" s="1" t="str">
        <f t="shared" si="0"/>
        <v>Chris Wood</v>
      </c>
      <c r="AE25" s="103"/>
      <c r="AF25" s="92"/>
      <c r="AG25" s="89"/>
      <c r="AH25" s="68"/>
      <c r="AI25" s="100"/>
      <c r="AJ25" s="103"/>
      <c r="AK25" s="92"/>
      <c r="AL25" s="89"/>
      <c r="AM25" s="67"/>
      <c r="AN25" s="93"/>
      <c r="AO25" s="103"/>
      <c r="AP25" s="92"/>
      <c r="AQ25" s="89"/>
      <c r="AR25" s="67"/>
      <c r="AS25" s="93"/>
      <c r="AT25" s="103"/>
      <c r="AU25" s="92"/>
      <c r="AV25" s="89"/>
      <c r="AW25" s="68"/>
      <c r="AX25" s="93"/>
      <c r="AY25" s="103"/>
      <c r="AZ25" s="76"/>
      <c r="BA25" s="92"/>
      <c r="BB25" s="89"/>
      <c r="BC25" s="67"/>
      <c r="BD25" s="93"/>
      <c r="BE25" s="103"/>
      <c r="BF25" s="92"/>
      <c r="BG25" s="89"/>
      <c r="BH25" s="68"/>
      <c r="BI25" s="93"/>
      <c r="BJ25" s="103"/>
      <c r="BK25" s="92"/>
      <c r="BL25" s="89"/>
      <c r="BM25" s="67"/>
      <c r="BN25" s="93"/>
      <c r="BO25" s="103"/>
      <c r="BP25" s="92"/>
      <c r="BQ25" s="89"/>
      <c r="BR25" s="68"/>
      <c r="BS25" s="93"/>
      <c r="BT25" s="103"/>
      <c r="BU25" s="92"/>
      <c r="BV25" s="89"/>
      <c r="BW25" s="67"/>
      <c r="BX25" s="93"/>
      <c r="BY25" s="103"/>
      <c r="BZ25" s="92"/>
      <c r="CA25" s="89"/>
      <c r="CB25" s="68"/>
      <c r="CC25" s="93"/>
      <c r="CD25" s="103"/>
      <c r="CE25" s="92"/>
      <c r="CF25" s="89"/>
      <c r="CG25" s="67"/>
      <c r="CH25" s="93"/>
      <c r="CI25" s="103"/>
      <c r="CJ25" s="92"/>
      <c r="CK25" s="89"/>
      <c r="CL25" s="68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65"/>
      <c r="EU25" s="65"/>
      <c r="EV25" s="65"/>
      <c r="EW25" s="65"/>
      <c r="EX25" s="65"/>
    </row>
    <row r="26" spans="1:154">
      <c r="A26" s="388"/>
      <c r="B26" s="388"/>
      <c r="C26" s="21" t="s">
        <v>107</v>
      </c>
      <c r="D26" s="11" t="s">
        <v>108</v>
      </c>
      <c r="E26" s="5"/>
      <c r="F26" s="5"/>
      <c r="G26" s="5"/>
      <c r="I26" s="138">
        <v>30</v>
      </c>
      <c r="J26" s="45"/>
      <c r="K26" s="45"/>
      <c r="L26" s="63"/>
      <c r="M26" s="93"/>
      <c r="N26" s="61">
        <v>30</v>
      </c>
      <c r="O26" s="78"/>
      <c r="P26" s="78"/>
      <c r="Q26" s="63"/>
      <c r="R26" s="63"/>
      <c r="S26" s="61"/>
      <c r="T26" s="79"/>
      <c r="U26" s="45"/>
      <c r="V26" s="63"/>
      <c r="W26" s="123"/>
      <c r="X26" s="61"/>
      <c r="Y26" s="81"/>
      <c r="Z26" s="81"/>
      <c r="AA26" s="63"/>
      <c r="AB26" s="63"/>
      <c r="AC26" s="61"/>
      <c r="AD26" s="1" t="str">
        <f>C26</f>
        <v>Mike Lanigan</v>
      </c>
      <c r="AE26" s="103"/>
      <c r="AF26" s="92"/>
      <c r="AG26" s="89"/>
      <c r="AH26" s="68"/>
      <c r="AI26" s="100"/>
      <c r="AJ26" s="103"/>
      <c r="AK26" s="92"/>
      <c r="AL26" s="89"/>
      <c r="AM26" s="67"/>
      <c r="AN26" s="93"/>
      <c r="AO26" s="103"/>
      <c r="AP26" s="92"/>
      <c r="AQ26" s="89"/>
      <c r="AR26" s="67"/>
      <c r="AS26" s="93"/>
      <c r="AT26" s="103"/>
      <c r="AU26" s="92"/>
      <c r="AV26" s="89"/>
      <c r="AW26" s="68"/>
      <c r="AX26" s="93"/>
      <c r="AY26" s="103"/>
      <c r="AZ26" s="76"/>
      <c r="BA26" s="92"/>
      <c r="BB26" s="89"/>
      <c r="BC26" s="67"/>
      <c r="BD26" s="93"/>
      <c r="BE26" s="103"/>
      <c r="BF26" s="92"/>
      <c r="BG26" s="89"/>
      <c r="BH26" s="68"/>
      <c r="BI26" s="93"/>
      <c r="BJ26" s="103"/>
      <c r="BK26" s="92"/>
      <c r="BL26" s="89"/>
      <c r="BM26" s="67"/>
      <c r="BN26" s="93"/>
      <c r="BO26" s="103"/>
      <c r="BP26" s="92"/>
      <c r="BQ26" s="89"/>
      <c r="BR26" s="68"/>
      <c r="BS26" s="93"/>
      <c r="BT26" s="103"/>
      <c r="BU26" s="92"/>
      <c r="BV26" s="89"/>
      <c r="BW26" s="67"/>
      <c r="BX26" s="93"/>
      <c r="BY26" s="103"/>
      <c r="BZ26" s="92"/>
      <c r="CA26" s="89"/>
      <c r="CB26" s="68"/>
      <c r="CC26" s="93"/>
      <c r="CD26" s="103"/>
      <c r="CE26" s="92"/>
      <c r="CF26" s="89"/>
      <c r="CG26" s="67"/>
      <c r="CH26" s="93"/>
      <c r="CI26" s="103"/>
      <c r="CJ26" s="92"/>
      <c r="CK26" s="89"/>
      <c r="CL26" s="68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65"/>
      <c r="EU26" s="65"/>
      <c r="EV26" s="65"/>
      <c r="EW26" s="65"/>
      <c r="EX26" s="65"/>
    </row>
    <row r="27" spans="1:154">
      <c r="A27" s="388"/>
      <c r="B27" s="388"/>
      <c r="C27" s="21" t="s">
        <v>109</v>
      </c>
      <c r="D27" s="11" t="s">
        <v>110</v>
      </c>
      <c r="E27" s="5"/>
      <c r="F27" s="5"/>
      <c r="G27" s="5"/>
      <c r="I27" s="138">
        <v>40</v>
      </c>
      <c r="J27" s="45"/>
      <c r="K27" s="45"/>
      <c r="L27" s="63"/>
      <c r="M27" s="93"/>
      <c r="N27" s="61">
        <v>40</v>
      </c>
      <c r="O27" s="78"/>
      <c r="P27" s="78"/>
      <c r="Q27" s="63"/>
      <c r="R27" s="63"/>
      <c r="S27" s="61"/>
      <c r="T27" s="79"/>
      <c r="U27" s="45"/>
      <c r="V27" s="63"/>
      <c r="W27" s="123"/>
      <c r="X27" s="61"/>
      <c r="Y27" s="81"/>
      <c r="Z27" s="81"/>
      <c r="AA27" s="63"/>
      <c r="AB27" s="63"/>
      <c r="AC27" s="61"/>
      <c r="AD27" s="1" t="str">
        <f>C27</f>
        <v>Ian Jarvie</v>
      </c>
      <c r="AE27" s="103"/>
      <c r="AF27" s="92"/>
      <c r="AG27" s="89"/>
      <c r="AH27" s="68"/>
      <c r="AI27" s="100"/>
      <c r="AJ27" s="103"/>
      <c r="AK27" s="92"/>
      <c r="AL27" s="89"/>
      <c r="AM27" s="67"/>
      <c r="AN27" s="93"/>
      <c r="AO27" s="103"/>
      <c r="AP27" s="92"/>
      <c r="AQ27" s="89"/>
      <c r="AR27" s="67"/>
      <c r="AS27" s="93"/>
      <c r="AT27" s="103"/>
      <c r="AU27" s="92"/>
      <c r="AV27" s="89"/>
      <c r="AW27" s="68"/>
      <c r="AX27" s="93"/>
      <c r="AY27" s="103"/>
      <c r="AZ27" s="76"/>
      <c r="BA27" s="92"/>
      <c r="BB27" s="89"/>
      <c r="BC27" s="67"/>
      <c r="BD27" s="93"/>
      <c r="BE27" s="103"/>
      <c r="BF27" s="92"/>
      <c r="BG27" s="89"/>
      <c r="BH27" s="68"/>
      <c r="BI27" s="93"/>
      <c r="BJ27" s="103"/>
      <c r="BK27" s="92"/>
      <c r="BL27" s="89"/>
      <c r="BM27" s="67"/>
      <c r="BN27" s="93"/>
      <c r="BO27" s="103"/>
      <c r="BP27" s="92"/>
      <c r="BQ27" s="89"/>
      <c r="BR27" s="68"/>
      <c r="BS27" s="93"/>
      <c r="BT27" s="103"/>
      <c r="BU27" s="92"/>
      <c r="BV27" s="89"/>
      <c r="BW27" s="67"/>
      <c r="BX27" s="93"/>
      <c r="BY27" s="103"/>
      <c r="BZ27" s="92"/>
      <c r="CA27" s="89"/>
      <c r="CB27" s="68"/>
      <c r="CC27" s="93"/>
      <c r="CD27" s="103"/>
      <c r="CE27" s="92"/>
      <c r="CF27" s="89"/>
      <c r="CG27" s="67"/>
      <c r="CH27" s="93"/>
      <c r="CI27" s="103"/>
      <c r="CJ27" s="92"/>
      <c r="CK27" s="89"/>
      <c r="CL27" s="68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65"/>
      <c r="EU27" s="65"/>
      <c r="EV27" s="65"/>
      <c r="EW27" s="65"/>
      <c r="EX27" s="65"/>
    </row>
    <row r="28" spans="1:154">
      <c r="A28" s="388"/>
      <c r="B28" s="388"/>
      <c r="C28" t="s">
        <v>119</v>
      </c>
      <c r="D28" s="11" t="s">
        <v>120</v>
      </c>
      <c r="E28" s="5"/>
      <c r="F28" s="5"/>
      <c r="G28" s="5"/>
      <c r="I28" s="137">
        <v>40</v>
      </c>
      <c r="J28" s="45"/>
      <c r="K28" s="45"/>
      <c r="L28" s="63"/>
      <c r="M28" s="93"/>
      <c r="N28" s="36">
        <v>40</v>
      </c>
      <c r="O28" s="78"/>
      <c r="P28" s="78"/>
      <c r="Q28" s="63"/>
      <c r="R28" s="63"/>
      <c r="S28" s="61"/>
      <c r="T28" s="79"/>
      <c r="U28" s="45"/>
      <c r="V28" s="63"/>
      <c r="W28" s="123"/>
      <c r="X28" s="61"/>
      <c r="Y28" s="81"/>
      <c r="Z28" s="81"/>
      <c r="AA28" s="63"/>
      <c r="AB28" s="63"/>
      <c r="AC28" s="61"/>
      <c r="AD28" s="1" t="str">
        <f>C28</f>
        <v>Mark Edmonds</v>
      </c>
      <c r="AE28" s="103"/>
      <c r="AF28" s="92"/>
      <c r="AG28" s="89"/>
      <c r="AH28" s="68"/>
      <c r="AI28" s="100"/>
      <c r="AJ28" s="103"/>
      <c r="AK28" s="92"/>
      <c r="AL28" s="89"/>
      <c r="AM28" s="67"/>
      <c r="AN28" s="93"/>
      <c r="AO28" s="103"/>
      <c r="AP28" s="92"/>
      <c r="AQ28" s="89"/>
      <c r="AR28" s="67"/>
      <c r="AS28" s="93"/>
      <c r="AT28" s="103"/>
      <c r="AU28" s="92"/>
      <c r="AV28" s="89"/>
      <c r="AW28" s="68"/>
      <c r="AX28" s="93"/>
      <c r="AY28" s="103"/>
      <c r="AZ28" s="76"/>
      <c r="BA28" s="92"/>
      <c r="BB28" s="89"/>
      <c r="BC28" s="67"/>
      <c r="BD28" s="93"/>
      <c r="BE28" s="103"/>
      <c r="BF28" s="92"/>
      <c r="BG28" s="89"/>
      <c r="BH28" s="68"/>
      <c r="BI28" s="93"/>
      <c r="BJ28" s="103"/>
      <c r="BK28" s="92"/>
      <c r="BL28" s="89"/>
      <c r="BM28" s="67"/>
      <c r="BN28" s="93"/>
      <c r="BO28" s="103"/>
      <c r="BP28" s="92"/>
      <c r="BQ28" s="89"/>
      <c r="BR28" s="68"/>
      <c r="BS28" s="93"/>
      <c r="BT28" s="103"/>
      <c r="BU28" s="92"/>
      <c r="BV28" s="89"/>
      <c r="BW28" s="67"/>
      <c r="BX28" s="93"/>
      <c r="BY28" s="103"/>
      <c r="BZ28" s="92"/>
      <c r="CA28" s="89"/>
      <c r="CB28" s="68"/>
      <c r="CC28" s="93"/>
      <c r="CD28" s="103"/>
      <c r="CE28" s="92"/>
      <c r="CF28" s="89"/>
      <c r="CG28" s="67"/>
      <c r="CH28" s="93"/>
      <c r="CI28" s="103"/>
      <c r="CJ28" s="92"/>
      <c r="CK28" s="89"/>
      <c r="CL28" s="68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65"/>
      <c r="EU28" s="65"/>
      <c r="EV28" s="65"/>
      <c r="EW28" s="65"/>
      <c r="EX28" s="65"/>
    </row>
    <row r="29" spans="1:154">
      <c r="C29" s="21" t="s">
        <v>121</v>
      </c>
      <c r="D29" s="11" t="s">
        <v>125</v>
      </c>
      <c r="E29" s="66">
        <v>0</v>
      </c>
      <c r="F29" s="48">
        <v>0</v>
      </c>
      <c r="G29" s="49">
        <v>0</v>
      </c>
      <c r="I29" s="137">
        <v>40</v>
      </c>
      <c r="J29" s="45"/>
      <c r="K29" s="45"/>
      <c r="L29" s="63"/>
      <c r="M29" s="93"/>
      <c r="N29" s="36">
        <v>40</v>
      </c>
      <c r="O29" s="78"/>
      <c r="P29" s="78"/>
      <c r="Q29" s="63"/>
      <c r="R29" s="63"/>
      <c r="S29" s="61"/>
      <c r="T29" s="79"/>
      <c r="U29" s="45"/>
      <c r="V29" s="63"/>
      <c r="W29" s="123"/>
      <c r="X29" s="61"/>
      <c r="Y29" s="81"/>
      <c r="Z29" s="81"/>
      <c r="AA29" s="63"/>
      <c r="AB29" s="63"/>
      <c r="AC29" s="61"/>
      <c r="AE29" s="103"/>
      <c r="AF29" s="92"/>
      <c r="AG29" s="89"/>
      <c r="AH29" s="68"/>
      <c r="AI29" s="100"/>
      <c r="AJ29" s="103"/>
      <c r="AK29" s="92"/>
      <c r="AL29" s="89"/>
      <c r="AM29" s="67"/>
      <c r="AN29" s="93"/>
      <c r="AO29" s="103"/>
      <c r="AP29" s="92"/>
      <c r="AQ29" s="89"/>
      <c r="AR29" s="67"/>
      <c r="AS29" s="93"/>
      <c r="AT29" s="103"/>
      <c r="AU29" s="92"/>
      <c r="AV29" s="89"/>
      <c r="AW29" s="68"/>
      <c r="AX29" s="93"/>
      <c r="AY29" s="103"/>
      <c r="AZ29" s="76"/>
      <c r="BA29" s="92"/>
      <c r="BB29" s="89"/>
      <c r="BC29" s="67"/>
      <c r="BD29" s="93"/>
      <c r="BE29" s="103"/>
      <c r="BF29" s="92"/>
      <c r="BG29" s="89"/>
      <c r="BH29" s="68"/>
      <c r="BI29" s="93"/>
      <c r="BJ29" s="103"/>
      <c r="BK29" s="92"/>
      <c r="BL29" s="89"/>
      <c r="BM29" s="67"/>
      <c r="BN29" s="93"/>
      <c r="BO29" s="103"/>
      <c r="BP29" s="92"/>
      <c r="BQ29" s="89"/>
      <c r="BR29" s="68"/>
      <c r="BS29" s="93"/>
      <c r="BT29" s="103"/>
      <c r="BU29" s="92"/>
      <c r="BV29" s="89"/>
      <c r="BW29" s="67"/>
      <c r="BX29" s="93"/>
      <c r="BY29" s="103"/>
      <c r="BZ29" s="92"/>
      <c r="CA29" s="89"/>
      <c r="CB29" s="68"/>
      <c r="CC29" s="93"/>
      <c r="CD29" s="103"/>
      <c r="CE29" s="92"/>
      <c r="CF29" s="89"/>
      <c r="CG29" s="67"/>
      <c r="CH29" s="93"/>
      <c r="CI29" s="103"/>
      <c r="CJ29" s="92"/>
      <c r="CK29" s="89"/>
      <c r="CL29" s="68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65"/>
      <c r="EU29" s="65"/>
      <c r="EV29" s="65"/>
      <c r="EW29" s="65"/>
      <c r="EX29" s="65"/>
    </row>
    <row r="30" spans="1:154">
      <c r="C30" t="s">
        <v>129</v>
      </c>
      <c r="D30" s="11" t="s">
        <v>129</v>
      </c>
      <c r="E30" s="5"/>
      <c r="F30" s="5"/>
      <c r="G30" s="5"/>
      <c r="I30" s="137"/>
      <c r="J30" s="45"/>
      <c r="K30" s="45"/>
      <c r="L30" s="63"/>
      <c r="M30" s="93"/>
      <c r="N30" s="61"/>
      <c r="O30" s="78"/>
      <c r="P30" s="78"/>
      <c r="Q30" s="63"/>
      <c r="R30" s="63"/>
      <c r="S30" s="61"/>
      <c r="T30" s="79"/>
      <c r="U30" s="45"/>
      <c r="V30" s="63"/>
      <c r="W30" s="123"/>
      <c r="X30" s="61"/>
      <c r="Y30" s="81"/>
      <c r="Z30" s="81"/>
      <c r="AA30" s="63"/>
      <c r="AB30" s="63"/>
      <c r="AC30" s="61"/>
      <c r="AE30" s="103"/>
      <c r="AF30" s="92"/>
      <c r="AG30" s="89"/>
      <c r="AH30" s="68"/>
      <c r="AI30" s="100"/>
      <c r="AJ30" s="103"/>
      <c r="AK30" s="92"/>
      <c r="AL30" s="89"/>
      <c r="AM30" s="67"/>
      <c r="AN30" s="93"/>
      <c r="AO30" s="103"/>
      <c r="AP30" s="92"/>
      <c r="AQ30" s="89"/>
      <c r="AR30" s="67"/>
      <c r="AS30" s="93"/>
      <c r="AT30" s="103"/>
      <c r="AU30" s="92"/>
      <c r="AV30" s="89"/>
      <c r="AW30" s="68"/>
      <c r="AX30" s="93"/>
      <c r="AY30" s="103"/>
      <c r="AZ30" s="76"/>
      <c r="BA30" s="92"/>
      <c r="BB30" s="89"/>
      <c r="BC30" s="67"/>
      <c r="BD30" s="93"/>
      <c r="BE30" s="103"/>
      <c r="BF30" s="92"/>
      <c r="BG30" s="89"/>
      <c r="BH30" s="68"/>
      <c r="BI30" s="93"/>
      <c r="BJ30" s="103"/>
      <c r="BK30" s="92"/>
      <c r="BL30" s="89"/>
      <c r="BM30" s="67"/>
      <c r="BN30" s="93"/>
      <c r="BO30" s="103"/>
      <c r="BP30" s="92"/>
      <c r="BQ30" s="89"/>
      <c r="BR30" s="68"/>
      <c r="BS30" s="93"/>
      <c r="BT30" s="103"/>
      <c r="BU30" s="92"/>
      <c r="BV30" s="89"/>
      <c r="BW30" s="67"/>
      <c r="BX30" s="93"/>
      <c r="BY30" s="103"/>
      <c r="BZ30" s="92"/>
      <c r="CA30" s="89"/>
      <c r="CB30" s="68"/>
      <c r="CC30" s="93"/>
      <c r="CD30" s="103"/>
      <c r="CE30" s="92"/>
      <c r="CF30" s="89"/>
      <c r="CG30" s="67"/>
      <c r="CH30" s="93"/>
      <c r="CI30" s="103"/>
      <c r="CJ30" s="92"/>
      <c r="CK30" s="89"/>
      <c r="CL30" s="68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65"/>
      <c r="EU30" s="65"/>
      <c r="EV30" s="65"/>
      <c r="EW30" s="65"/>
      <c r="EX30" s="65"/>
    </row>
    <row r="31" spans="1:154">
      <c r="A31" s="388"/>
      <c r="B31" s="388"/>
      <c r="C31" s="21" t="s">
        <v>129</v>
      </c>
      <c r="D31" s="11" t="s">
        <v>129</v>
      </c>
      <c r="E31" s="1"/>
      <c r="F31" s="1"/>
      <c r="G31" s="1"/>
      <c r="I31" s="141"/>
      <c r="J31" s="45"/>
      <c r="K31" s="45"/>
      <c r="L31" s="80"/>
      <c r="M31" s="118"/>
      <c r="N31" s="114"/>
      <c r="O31" s="78"/>
      <c r="P31" s="78"/>
      <c r="Q31" s="80"/>
      <c r="R31" s="80"/>
      <c r="S31" s="114"/>
      <c r="T31" s="72"/>
      <c r="U31" s="72"/>
      <c r="V31" s="125"/>
      <c r="W31" s="124"/>
      <c r="X31" s="114"/>
      <c r="Y31" s="81"/>
      <c r="Z31" s="45"/>
      <c r="AA31" s="80"/>
      <c r="AB31" s="115"/>
      <c r="AC31" s="114"/>
      <c r="AD31" s="1" t="str">
        <f t="shared" si="0"/>
        <v>.</v>
      </c>
      <c r="AE31" s="103"/>
      <c r="AF31" s="92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108"/>
      <c r="AV31" s="108"/>
      <c r="AW31" s="89"/>
      <c r="AX31" s="89"/>
      <c r="AY31" s="89"/>
      <c r="AZ31" s="89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76"/>
      <c r="BM31" s="76"/>
      <c r="BN31" s="76"/>
      <c r="BO31" s="76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93"/>
      <c r="CN31" s="103"/>
      <c r="CO31" s="92"/>
      <c r="CP31" s="89"/>
      <c r="CQ31" s="67"/>
      <c r="CR31" s="93"/>
      <c r="CS31" s="103"/>
      <c r="CT31" s="92"/>
      <c r="CU31" s="89"/>
      <c r="CV31" s="68"/>
      <c r="CW31" s="93"/>
      <c r="CX31" s="103"/>
      <c r="CY31" s="92"/>
      <c r="CZ31" s="89"/>
      <c r="DA31" s="67"/>
      <c r="DB31" s="93"/>
      <c r="DC31" s="103"/>
      <c r="DD31" s="92"/>
      <c r="DE31" s="89"/>
      <c r="DF31" s="67"/>
      <c r="DG31" s="93"/>
      <c r="DH31" s="103"/>
      <c r="DI31" s="92"/>
      <c r="DJ31" s="89"/>
      <c r="DK31" s="67"/>
      <c r="DL31" s="93"/>
      <c r="DM31" s="103"/>
      <c r="DN31" s="92"/>
      <c r="DO31" s="89"/>
      <c r="DP31" s="67"/>
      <c r="DQ31" s="93"/>
      <c r="DR31" s="103"/>
      <c r="DS31" s="105"/>
      <c r="DT31" s="89"/>
      <c r="DU31" s="67"/>
      <c r="DV31" s="100"/>
      <c r="DW31" s="103"/>
      <c r="DX31" s="92"/>
      <c r="DY31" s="89"/>
      <c r="DZ31" s="68"/>
      <c r="EA31" s="93"/>
      <c r="EB31" s="103"/>
      <c r="EC31" s="105"/>
      <c r="ED31" s="89"/>
      <c r="EE31" s="67"/>
      <c r="EF31" s="100"/>
      <c r="EG31" s="103"/>
      <c r="EH31" s="92"/>
      <c r="EI31" s="89"/>
      <c r="EJ31" s="68"/>
      <c r="EK31" s="93"/>
      <c r="EL31" s="103"/>
      <c r="EM31" s="101"/>
      <c r="EN31" s="101"/>
      <c r="EO31" s="101"/>
      <c r="EP31" s="101"/>
      <c r="EQ31" s="101"/>
      <c r="ER31" s="101"/>
      <c r="ES31" s="101"/>
      <c r="ET31" s="65"/>
      <c r="EU31" s="65"/>
      <c r="EV31" s="65"/>
      <c r="EW31" s="65"/>
      <c r="EX31" s="65"/>
    </row>
    <row r="32" spans="1:154">
      <c r="B32" s="7"/>
      <c r="E32" s="1"/>
      <c r="F32" s="1"/>
      <c r="G32" s="1"/>
      <c r="I32" s="75"/>
      <c r="J32" s="18"/>
      <c r="K32" s="7"/>
      <c r="L32"/>
      <c r="M32" s="30"/>
      <c r="N32" s="28"/>
      <c r="O32" s="18"/>
      <c r="P32" s="7"/>
      <c r="Q32" s="29"/>
      <c r="R32" s="28"/>
      <c r="S32" s="31"/>
      <c r="T32" s="18"/>
      <c r="U32" s="7"/>
      <c r="V32" s="30"/>
      <c r="W32" s="28"/>
      <c r="X32" s="31"/>
      <c r="Y32" s="18"/>
      <c r="Z32" s="7"/>
      <c r="AA32" s="29"/>
      <c r="AB32" s="28"/>
      <c r="AC32" s="3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24"/>
      <c r="AZ32" s="24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</row>
    <row r="33" spans="1:64">
      <c r="B33" s="7"/>
      <c r="E33" s="1"/>
      <c r="F33" s="1"/>
      <c r="G33" s="1"/>
      <c r="I33" s="31"/>
      <c r="J33" s="18"/>
      <c r="K33" s="7"/>
      <c r="L33"/>
      <c r="M33" s="30"/>
      <c r="N33" s="28"/>
      <c r="O33" s="18"/>
      <c r="P33" s="7"/>
      <c r="Q33" s="29"/>
      <c r="R33" s="28"/>
      <c r="S33" s="31"/>
      <c r="T33" s="18"/>
      <c r="U33" s="7"/>
      <c r="V33" s="30"/>
      <c r="W33" s="28"/>
      <c r="X33" s="31"/>
      <c r="Y33" s="18"/>
      <c r="Z33" s="7"/>
      <c r="AA33" s="29"/>
      <c r="AB33" s="28"/>
      <c r="AC33" s="31"/>
    </row>
    <row r="34" spans="1:64" ht="23.25">
      <c r="B34" s="7"/>
      <c r="C34" s="16" t="s">
        <v>116</v>
      </c>
      <c r="D34" s="13"/>
      <c r="G34" s="15"/>
      <c r="I34" s="85" t="s">
        <v>115</v>
      </c>
      <c r="J34"/>
      <c r="L34"/>
      <c r="U34"/>
      <c r="AD34" s="86"/>
      <c r="AS34" s="57"/>
    </row>
    <row r="35" spans="1:64" ht="18">
      <c r="B35" s="7"/>
      <c r="C35" s="16"/>
      <c r="D35" s="13"/>
      <c r="G35" s="15"/>
      <c r="I35" s="15"/>
      <c r="J35"/>
      <c r="L35"/>
      <c r="Q35" s="17"/>
      <c r="U35"/>
      <c r="AB35" s="119"/>
      <c r="AD35" s="86"/>
      <c r="AS35" s="57"/>
    </row>
    <row r="36" spans="1:64" ht="18">
      <c r="B36" s="7"/>
      <c r="C36" s="94" t="s">
        <v>127</v>
      </c>
      <c r="D36" s="13"/>
      <c r="G36" s="15"/>
      <c r="I36" s="15"/>
      <c r="J36"/>
      <c r="L36" s="17" t="s">
        <v>126</v>
      </c>
      <c r="Q36" s="17"/>
      <c r="U36"/>
      <c r="AB36" s="119" t="s">
        <v>128</v>
      </c>
      <c r="AD36" s="86"/>
      <c r="AS36" s="57"/>
    </row>
    <row r="37" spans="1:64">
      <c r="AA37" s="6"/>
    </row>
    <row r="38" spans="1:64">
      <c r="A38" s="22" t="s">
        <v>29</v>
      </c>
      <c r="B38" s="20" t="s">
        <v>26</v>
      </c>
      <c r="E38" s="401" t="s">
        <v>42</v>
      </c>
      <c r="F38" s="402"/>
      <c r="G38" s="403"/>
      <c r="I38" s="442">
        <v>41557</v>
      </c>
      <c r="J38" s="443"/>
      <c r="K38" s="443"/>
      <c r="L38" s="444"/>
      <c r="M38" s="442"/>
      <c r="N38" s="443"/>
      <c r="O38" s="443"/>
      <c r="P38" s="444"/>
      <c r="Q38" s="442"/>
      <c r="R38" s="443"/>
      <c r="S38" s="443"/>
      <c r="T38" s="444"/>
      <c r="U38" s="442"/>
      <c r="V38" s="443"/>
      <c r="W38" s="443"/>
      <c r="X38" s="444"/>
      <c r="Y38" s="442"/>
      <c r="Z38" s="443"/>
      <c r="AA38" s="443"/>
      <c r="AB38" s="444"/>
      <c r="AE38" s="420">
        <v>41490</v>
      </c>
      <c r="AF38" s="443"/>
      <c r="AG38" s="443"/>
      <c r="AH38" s="444"/>
      <c r="AI38" s="420"/>
      <c r="AJ38" s="443"/>
      <c r="AK38" s="443"/>
      <c r="AL38" s="444"/>
      <c r="AM38" s="442"/>
      <c r="AN38" s="443"/>
      <c r="AO38" s="443"/>
      <c r="AP38" s="444"/>
      <c r="AQ38" s="442"/>
      <c r="AR38" s="443"/>
      <c r="AS38" s="443"/>
      <c r="AT38" s="444"/>
      <c r="AU38" s="442"/>
      <c r="AV38" s="443"/>
      <c r="AW38" s="443"/>
      <c r="AX38" s="444"/>
      <c r="BA38" s="442">
        <v>41366</v>
      </c>
      <c r="BB38" s="443"/>
      <c r="BC38" s="443"/>
      <c r="BD38" s="444"/>
      <c r="BE38" s="442"/>
      <c r="BF38" s="443"/>
      <c r="BG38" s="443"/>
      <c r="BH38" s="444"/>
      <c r="BI38" s="442"/>
      <c r="BJ38" s="443"/>
      <c r="BK38" s="443"/>
      <c r="BL38" s="444"/>
    </row>
    <row r="39" spans="1:64">
      <c r="A39" s="22" t="s">
        <v>28</v>
      </c>
      <c r="B39" s="20" t="s">
        <v>27</v>
      </c>
      <c r="E39" s="2" t="s">
        <v>11</v>
      </c>
      <c r="F39" s="3" t="s">
        <v>12</v>
      </c>
      <c r="G39" s="4" t="s">
        <v>13</v>
      </c>
      <c r="I39" s="417" t="s">
        <v>0</v>
      </c>
      <c r="J39" s="394"/>
      <c r="K39" s="417" t="s">
        <v>1</v>
      </c>
      <c r="L39" s="394"/>
      <c r="M39" s="417" t="s">
        <v>2</v>
      </c>
      <c r="N39" s="394"/>
      <c r="O39" s="417" t="s">
        <v>3</v>
      </c>
      <c r="P39" s="394"/>
      <c r="Q39" s="417" t="s">
        <v>47</v>
      </c>
      <c r="R39" s="394"/>
      <c r="S39" s="417" t="s">
        <v>48</v>
      </c>
      <c r="T39" s="394"/>
      <c r="U39" s="417" t="s">
        <v>52</v>
      </c>
      <c r="V39" s="394"/>
      <c r="W39" s="417" t="s">
        <v>53</v>
      </c>
      <c r="X39" s="394"/>
      <c r="Y39" s="417" t="s">
        <v>61</v>
      </c>
      <c r="Z39" s="394"/>
      <c r="AA39" s="417" t="s">
        <v>62</v>
      </c>
      <c r="AB39" s="394"/>
      <c r="AE39" s="417" t="s">
        <v>63</v>
      </c>
      <c r="AF39" s="394"/>
      <c r="AG39" s="417" t="s">
        <v>64</v>
      </c>
      <c r="AH39" s="394"/>
      <c r="AI39" s="417" t="s">
        <v>4</v>
      </c>
      <c r="AJ39" s="394"/>
      <c r="AK39" s="417" t="s">
        <v>5</v>
      </c>
      <c r="AL39" s="394"/>
      <c r="AM39" s="417" t="s">
        <v>6</v>
      </c>
      <c r="AN39" s="394"/>
      <c r="AO39" s="417" t="s">
        <v>7</v>
      </c>
      <c r="AP39" s="394"/>
      <c r="AQ39" s="417" t="s">
        <v>21</v>
      </c>
      <c r="AR39" s="394"/>
      <c r="AS39" s="417" t="s">
        <v>22</v>
      </c>
      <c r="AT39" s="394"/>
      <c r="AU39" s="417" t="s">
        <v>23</v>
      </c>
      <c r="AV39" s="394"/>
      <c r="AW39" s="417" t="s">
        <v>24</v>
      </c>
      <c r="AX39" s="394"/>
      <c r="BA39" s="417" t="s">
        <v>33</v>
      </c>
      <c r="BB39" s="394"/>
      <c r="BC39" s="417" t="s">
        <v>34</v>
      </c>
      <c r="BD39" s="394"/>
      <c r="BE39" s="417" t="s">
        <v>35</v>
      </c>
      <c r="BF39" s="394"/>
      <c r="BG39" s="417" t="s">
        <v>93</v>
      </c>
      <c r="BH39" s="394"/>
      <c r="BI39" s="417" t="s">
        <v>94</v>
      </c>
      <c r="BJ39" s="394"/>
      <c r="BK39" s="417" t="s">
        <v>95</v>
      </c>
      <c r="BL39" s="394"/>
    </row>
    <row r="40" spans="1:64">
      <c r="A40" s="22" t="s">
        <v>27</v>
      </c>
      <c r="E40" s="5"/>
      <c r="F40" s="5"/>
      <c r="G40" s="5"/>
      <c r="I40" s="33" t="s">
        <v>81</v>
      </c>
      <c r="K40" s="33" t="s">
        <v>82</v>
      </c>
      <c r="L40" s="8"/>
      <c r="M40" s="33" t="s">
        <v>85</v>
      </c>
      <c r="O40" s="33" t="s">
        <v>92</v>
      </c>
      <c r="P40" s="8"/>
      <c r="Q40" s="33" t="s">
        <v>86</v>
      </c>
      <c r="S40" s="33" t="s">
        <v>87</v>
      </c>
      <c r="T40" s="8"/>
      <c r="U40" s="33" t="s">
        <v>88</v>
      </c>
      <c r="W40" s="33" t="s">
        <v>89</v>
      </c>
      <c r="X40" s="8"/>
      <c r="Y40" s="33" t="s">
        <v>90</v>
      </c>
      <c r="AA40" s="33" t="s">
        <v>91</v>
      </c>
      <c r="AB40" s="8"/>
      <c r="AE40" s="33" t="s">
        <v>74</v>
      </c>
      <c r="AG40" s="33" t="s">
        <v>73</v>
      </c>
      <c r="AH40" s="8"/>
      <c r="AI40" s="33" t="s">
        <v>72</v>
      </c>
      <c r="AJ40" s="8"/>
      <c r="AK40" s="33" t="s">
        <v>71</v>
      </c>
      <c r="AL40" s="8"/>
      <c r="AM40" s="33" t="s">
        <v>70</v>
      </c>
      <c r="AN40" s="8"/>
      <c r="AO40" s="33" t="s">
        <v>69</v>
      </c>
      <c r="AP40" s="8"/>
      <c r="AQ40" s="33" t="s">
        <v>68</v>
      </c>
      <c r="AR40" s="8"/>
      <c r="AS40" s="33" t="s">
        <v>67</v>
      </c>
      <c r="AT40" s="8"/>
      <c r="AU40" s="33" t="s">
        <v>66</v>
      </c>
      <c r="AV40" s="8"/>
      <c r="AW40" s="33" t="s">
        <v>65</v>
      </c>
      <c r="AX40" s="8"/>
      <c r="BA40" s="33" t="s">
        <v>77</v>
      </c>
      <c r="BB40" s="8"/>
      <c r="BC40" s="33" t="s">
        <v>78</v>
      </c>
      <c r="BD40" s="8"/>
      <c r="BE40" s="33" t="s">
        <v>96</v>
      </c>
      <c r="BF40" s="8"/>
      <c r="BG40" s="33" t="s">
        <v>97</v>
      </c>
      <c r="BH40" s="8"/>
      <c r="BI40" s="33" t="s">
        <v>98</v>
      </c>
      <c r="BJ40" s="8"/>
      <c r="BK40" s="33" t="s">
        <v>99</v>
      </c>
      <c r="BL40" s="8"/>
    </row>
    <row r="41" spans="1:64">
      <c r="E41" s="5"/>
      <c r="F41" s="5"/>
      <c r="G41" s="5"/>
      <c r="I41" s="26"/>
      <c r="K41" s="26"/>
      <c r="L41" s="8"/>
      <c r="M41" s="26"/>
      <c r="O41" s="26"/>
      <c r="P41" s="8"/>
      <c r="Q41" s="26"/>
      <c r="S41" s="26"/>
      <c r="T41" s="8"/>
      <c r="U41" s="26"/>
      <c r="W41" s="26"/>
      <c r="X41" s="8"/>
      <c r="Y41" s="26"/>
      <c r="AA41" s="26"/>
      <c r="AB41" s="8"/>
      <c r="AE41" s="26"/>
      <c r="AG41" s="26"/>
      <c r="AH41" s="8"/>
      <c r="AI41" s="26"/>
      <c r="AJ41" s="8"/>
      <c r="AK41" s="26"/>
      <c r="AL41" s="8"/>
      <c r="AM41" s="26"/>
      <c r="AN41" s="8"/>
      <c r="AO41" s="26"/>
      <c r="AP41" s="8"/>
      <c r="AQ41" s="26"/>
      <c r="AR41" s="8"/>
      <c r="AS41" s="26"/>
      <c r="AT41" s="8"/>
      <c r="AU41" s="26"/>
      <c r="AV41" s="8"/>
      <c r="AW41" s="26"/>
      <c r="AX41" s="8"/>
      <c r="BA41" s="26"/>
      <c r="BB41" s="8"/>
      <c r="BC41" s="26"/>
      <c r="BD41" s="8"/>
      <c r="BE41" s="26"/>
      <c r="BF41" s="8"/>
      <c r="BG41" s="26"/>
      <c r="BH41" s="8"/>
      <c r="BI41" s="26"/>
      <c r="BJ41" s="8"/>
      <c r="BK41" s="26"/>
      <c r="BL41" s="8"/>
    </row>
    <row r="42" spans="1:64">
      <c r="A42" s="1">
        <v>1</v>
      </c>
      <c r="B42" s="7"/>
      <c r="C42" t="s">
        <v>36</v>
      </c>
      <c r="D42" s="11" t="s">
        <v>30</v>
      </c>
      <c r="E42" s="1">
        <f t="shared" ref="E42:E62" si="1">SUM(I42:BL42)</f>
        <v>0</v>
      </c>
      <c r="F42" s="1">
        <f>J42+L42+N42+P42+R42+T42+V42+X42+Z42+AB42+AF42+AH42+AJ42+AL42+AN42+AP42+AR42+AT42+AV42+AX42+BB42+BD42+BF42+BH42+BJ42+BL42</f>
        <v>0</v>
      </c>
      <c r="G42" s="1">
        <f t="shared" ref="G42:G62" si="2">E42-F42</f>
        <v>0</v>
      </c>
      <c r="I42" s="72"/>
      <c r="J42" s="72"/>
      <c r="K42" s="72"/>
      <c r="L42" s="73"/>
      <c r="M42" s="121"/>
      <c r="N42" s="121"/>
      <c r="O42" s="121"/>
      <c r="P42" s="121"/>
      <c r="Q42" s="72"/>
      <c r="R42" s="72"/>
      <c r="S42" s="72"/>
      <c r="T42" s="73"/>
      <c r="U42" s="121"/>
      <c r="V42" s="121"/>
      <c r="W42" s="121"/>
      <c r="X42" s="121"/>
      <c r="Y42" s="72"/>
      <c r="Z42" s="72"/>
      <c r="AA42" s="72"/>
      <c r="AB42" s="73"/>
      <c r="AC42" s="74"/>
      <c r="AD42" s="1" t="str">
        <f t="shared" ref="AD42:AD62" si="3">C42</f>
        <v>Chris Morton</v>
      </c>
      <c r="AE42" s="72"/>
      <c r="AF42" s="72"/>
      <c r="AG42" s="72"/>
      <c r="AH42" s="47"/>
      <c r="AI42" s="84"/>
      <c r="AJ42" s="84"/>
      <c r="AK42" s="84"/>
      <c r="AL42" s="45"/>
      <c r="AM42" s="121"/>
      <c r="AN42" s="73"/>
      <c r="AO42" s="121"/>
      <c r="AP42" s="47"/>
      <c r="AQ42" s="72"/>
      <c r="AR42" s="72"/>
      <c r="AS42" s="72"/>
      <c r="AT42" s="47"/>
      <c r="AU42" s="72"/>
      <c r="AV42" s="72"/>
      <c r="AW42" s="72"/>
      <c r="AX42" s="47"/>
      <c r="AY42" s="11" t="str">
        <f>D42</f>
        <v>O</v>
      </c>
      <c r="AZ42" s="1" t="str">
        <f t="shared" ref="AZ42:AZ62" si="4">C42</f>
        <v>Chris Morton</v>
      </c>
      <c r="BA42" s="73"/>
      <c r="BB42" s="73"/>
      <c r="BC42" s="73"/>
      <c r="BD42" s="47"/>
      <c r="BE42" s="73"/>
      <c r="BF42" s="73"/>
      <c r="BG42" s="73"/>
      <c r="BH42" s="47"/>
      <c r="BI42" s="60"/>
      <c r="BJ42" s="60"/>
      <c r="BK42" s="60"/>
    </row>
    <row r="43" spans="1:64">
      <c r="A43" s="77">
        <v>2</v>
      </c>
      <c r="B43" s="7"/>
      <c r="C43" s="21" t="s">
        <v>10</v>
      </c>
      <c r="D43" s="19" t="s">
        <v>100</v>
      </c>
      <c r="E43" s="1">
        <f t="shared" si="1"/>
        <v>0</v>
      </c>
      <c r="F43" s="1">
        <f t="shared" ref="F43:F62" si="5">J43+L43+N43+P43+R43+T43+V43+X43+Z43+AB43+AF43+AH43+AJ43+AL43+AN43+AP43+AR43+AT43+AV43+AX43+BB43+BD43+BF43+BH43+BJ43+BL43</f>
        <v>0</v>
      </c>
      <c r="G43" s="1">
        <f t="shared" si="2"/>
        <v>0</v>
      </c>
      <c r="I43" s="72"/>
      <c r="J43" s="72"/>
      <c r="K43" s="72"/>
      <c r="L43" s="72"/>
      <c r="M43" s="72"/>
      <c r="N43" s="72"/>
      <c r="O43" s="72"/>
      <c r="P43" s="73"/>
      <c r="Q43" s="72"/>
      <c r="R43" s="72"/>
      <c r="S43" s="72"/>
      <c r="T43" s="72"/>
      <c r="U43" s="121"/>
      <c r="V43" s="121"/>
      <c r="W43" s="121"/>
      <c r="X43" s="121"/>
      <c r="Y43" s="121"/>
      <c r="Z43" s="121"/>
      <c r="AA43" s="121"/>
      <c r="AB43" s="121"/>
      <c r="AC43" s="74"/>
      <c r="AD43" s="1" t="str">
        <f t="shared" si="3"/>
        <v>Greg Paul</v>
      </c>
      <c r="AE43" s="72"/>
      <c r="AF43" s="72"/>
      <c r="AG43" s="72"/>
      <c r="AH43" s="73"/>
      <c r="AI43" s="84"/>
      <c r="AJ43" s="84"/>
      <c r="AK43" s="84"/>
      <c r="AL43" s="73"/>
      <c r="AM43" s="72"/>
      <c r="AN43" s="72"/>
      <c r="AO43" s="72"/>
      <c r="AP43" s="73"/>
      <c r="AQ43" s="72"/>
      <c r="AR43" s="72"/>
      <c r="AS43" s="72"/>
      <c r="AT43" s="47"/>
      <c r="AU43" s="72"/>
      <c r="AV43" s="72"/>
      <c r="AW43" s="72"/>
      <c r="AX43" s="72"/>
      <c r="AY43" s="11" t="str">
        <f>D43</f>
        <v>4</v>
      </c>
      <c r="AZ43" s="1" t="str">
        <f t="shared" si="4"/>
        <v>Greg Paul</v>
      </c>
      <c r="BA43" s="73"/>
      <c r="BB43" s="73"/>
      <c r="BC43" s="73"/>
      <c r="BD43" s="47"/>
      <c r="BE43" s="73"/>
      <c r="BF43" s="73"/>
      <c r="BG43" s="73"/>
      <c r="BH43" s="47"/>
      <c r="BI43" s="60"/>
      <c r="BJ43" s="60"/>
      <c r="BK43" s="60"/>
    </row>
    <row r="44" spans="1:64" ht="14.25">
      <c r="A44" s="77">
        <v>3</v>
      </c>
      <c r="B44" s="7"/>
      <c r="C44" t="s">
        <v>38</v>
      </c>
      <c r="D44" s="11" t="s">
        <v>39</v>
      </c>
      <c r="E44" s="1">
        <f t="shared" si="1"/>
        <v>0</v>
      </c>
      <c r="F44" s="1">
        <f t="shared" si="5"/>
        <v>0</v>
      </c>
      <c r="G44" s="1">
        <f t="shared" si="2"/>
        <v>0</v>
      </c>
      <c r="I44" s="72"/>
      <c r="J44" s="72"/>
      <c r="K44" s="72"/>
      <c r="L44" s="73"/>
      <c r="M44" s="72"/>
      <c r="N44" s="72"/>
      <c r="O44" s="72"/>
      <c r="P44" s="72"/>
      <c r="Q44" s="121"/>
      <c r="R44" s="121"/>
      <c r="S44" s="121"/>
      <c r="T44" s="121"/>
      <c r="U44" s="121"/>
      <c r="V44" s="121"/>
      <c r="W44" s="121"/>
      <c r="X44" s="121"/>
      <c r="Y44" s="72"/>
      <c r="Z44" s="72"/>
      <c r="AA44" s="72"/>
      <c r="AB44" s="73"/>
      <c r="AC44" s="74"/>
      <c r="AD44" s="1" t="str">
        <f t="shared" si="3"/>
        <v>Greg Stenbeck</v>
      </c>
      <c r="AE44" s="121"/>
      <c r="AF44" s="72"/>
      <c r="AG44" s="72"/>
      <c r="AH44" s="73"/>
      <c r="AI44" s="84"/>
      <c r="AJ44" s="84"/>
      <c r="AK44" s="84"/>
      <c r="AL44" s="47"/>
      <c r="AM44" s="72"/>
      <c r="AN44" s="72"/>
      <c r="AO44" s="72"/>
      <c r="AP44" s="46"/>
      <c r="AQ44" s="72"/>
      <c r="AR44" s="72"/>
      <c r="AS44" s="72"/>
      <c r="AT44" s="46"/>
      <c r="AU44" s="72"/>
      <c r="AV44" s="72"/>
      <c r="AW44" s="73"/>
      <c r="AX44" s="73"/>
      <c r="AY44" s="11" t="str">
        <f>D44</f>
        <v>S</v>
      </c>
      <c r="AZ44" s="1" t="str">
        <f t="shared" si="4"/>
        <v>Greg Stenbeck</v>
      </c>
      <c r="BA44" s="72"/>
      <c r="BB44" s="72"/>
      <c r="BC44" s="72"/>
      <c r="BD44" s="73"/>
      <c r="BE44" s="113"/>
      <c r="BF44" s="113"/>
      <c r="BG44" s="113"/>
      <c r="BH44" s="47"/>
      <c r="BI44" s="60"/>
      <c r="BJ44" s="60"/>
      <c r="BK44" s="60"/>
    </row>
    <row r="45" spans="1:64">
      <c r="A45" s="77" t="s">
        <v>113</v>
      </c>
      <c r="B45" s="7"/>
      <c r="C45" t="s">
        <v>8</v>
      </c>
      <c r="D45" s="11" t="s">
        <v>16</v>
      </c>
      <c r="E45" s="1">
        <f t="shared" si="1"/>
        <v>0</v>
      </c>
      <c r="F45" s="1">
        <f t="shared" si="5"/>
        <v>0</v>
      </c>
      <c r="G45" s="1">
        <f t="shared" si="2"/>
        <v>0</v>
      </c>
      <c r="I45" s="121"/>
      <c r="J45" s="121"/>
      <c r="K45" s="121"/>
      <c r="L45" s="121"/>
      <c r="M45" s="121"/>
      <c r="N45" s="121"/>
      <c r="O45" s="121"/>
      <c r="P45" s="121"/>
      <c r="Q45" s="72"/>
      <c r="R45" s="72"/>
      <c r="S45" s="72"/>
      <c r="T45" s="73"/>
      <c r="U45" s="72"/>
      <c r="V45" s="72"/>
      <c r="W45" s="72"/>
      <c r="X45" s="73"/>
      <c r="Y45" s="72"/>
      <c r="Z45" s="72"/>
      <c r="AA45" s="72"/>
      <c r="AB45" s="73"/>
      <c r="AC45" s="74"/>
      <c r="AD45" s="1" t="str">
        <f t="shared" si="3"/>
        <v>Tony Baker</v>
      </c>
      <c r="AE45" s="72"/>
      <c r="AF45" s="72"/>
      <c r="AG45" s="72"/>
      <c r="AH45" s="46"/>
      <c r="AI45" s="84"/>
      <c r="AJ45" s="84"/>
      <c r="AK45" s="84"/>
      <c r="AL45" s="73"/>
      <c r="AM45" s="72"/>
      <c r="AN45" s="72"/>
      <c r="AO45" s="72"/>
      <c r="AP45" s="46"/>
      <c r="AQ45" s="121"/>
      <c r="AR45" s="73"/>
      <c r="AS45" s="121"/>
      <c r="AT45" s="47"/>
      <c r="AU45" s="72"/>
      <c r="AV45" s="72"/>
      <c r="AW45" s="72"/>
      <c r="AX45" s="73"/>
      <c r="AY45" s="11" t="str">
        <f>D45</f>
        <v>Q</v>
      </c>
      <c r="AZ45" s="1" t="str">
        <f t="shared" si="4"/>
        <v>Tony Baker</v>
      </c>
      <c r="BA45" s="72"/>
      <c r="BB45" s="72"/>
      <c r="BC45" s="72"/>
      <c r="BD45" s="46"/>
      <c r="BE45" s="73"/>
      <c r="BF45" s="73"/>
      <c r="BG45" s="73"/>
      <c r="BH45" s="73"/>
      <c r="BI45" s="60"/>
      <c r="BJ45" s="60"/>
      <c r="BK45" s="46"/>
      <c r="BL45" s="46"/>
    </row>
    <row r="46" spans="1:64" ht="14.25">
      <c r="A46" s="77" t="s">
        <v>113</v>
      </c>
      <c r="B46" s="7"/>
      <c r="C46" t="s">
        <v>19</v>
      </c>
      <c r="D46" s="11" t="s">
        <v>80</v>
      </c>
      <c r="E46" s="1">
        <f t="shared" si="1"/>
        <v>0</v>
      </c>
      <c r="F46" s="1">
        <f t="shared" si="5"/>
        <v>0</v>
      </c>
      <c r="G46" s="1">
        <f t="shared" si="2"/>
        <v>0</v>
      </c>
      <c r="I46" s="72"/>
      <c r="J46" s="72"/>
      <c r="K46" s="72"/>
      <c r="L46" s="72"/>
      <c r="M46" s="121"/>
      <c r="N46" s="121"/>
      <c r="O46" s="121"/>
      <c r="P46" s="121"/>
      <c r="Q46" s="72"/>
      <c r="R46" s="72"/>
      <c r="S46" s="72"/>
      <c r="T46" s="72"/>
      <c r="U46" s="72"/>
      <c r="V46" s="72"/>
      <c r="W46" s="72"/>
      <c r="X46" s="72"/>
      <c r="Y46" s="121"/>
      <c r="Z46" s="121"/>
      <c r="AA46" s="121"/>
      <c r="AB46" s="121"/>
      <c r="AC46" s="74"/>
      <c r="AD46" s="1" t="str">
        <f t="shared" si="3"/>
        <v>Tony Park</v>
      </c>
      <c r="AE46" s="72"/>
      <c r="AF46" s="72"/>
      <c r="AG46" s="72"/>
      <c r="AH46" s="46"/>
      <c r="AI46" s="84"/>
      <c r="AJ46" s="84"/>
      <c r="AK46" s="84"/>
      <c r="AL46" s="46"/>
      <c r="AM46" s="72"/>
      <c r="AN46" s="72"/>
      <c r="AO46" s="72"/>
      <c r="AP46" s="73"/>
      <c r="AQ46" s="72"/>
      <c r="AR46" s="72"/>
      <c r="AS46" s="72"/>
      <c r="AT46" s="46"/>
      <c r="AU46" s="72"/>
      <c r="AV46" s="72"/>
      <c r="AW46" s="72"/>
      <c r="AX46" s="73"/>
      <c r="AY46" s="19" t="s">
        <v>100</v>
      </c>
      <c r="AZ46" s="1" t="str">
        <f t="shared" si="4"/>
        <v>Tony Park</v>
      </c>
      <c r="BA46" s="72"/>
      <c r="BB46" s="72"/>
      <c r="BC46" s="73"/>
      <c r="BD46" s="73"/>
      <c r="BE46" s="113"/>
      <c r="BF46" s="113"/>
      <c r="BG46" s="113"/>
      <c r="BH46" s="46"/>
      <c r="BI46" s="46"/>
      <c r="BJ46" s="46"/>
      <c r="BK46" s="60"/>
    </row>
    <row r="47" spans="1:64" ht="12.75" customHeight="1">
      <c r="A47" s="77">
        <v>6</v>
      </c>
      <c r="B47" s="7"/>
      <c r="C47" t="s">
        <v>31</v>
      </c>
      <c r="D47" s="11" t="s">
        <v>32</v>
      </c>
      <c r="E47" s="1">
        <f t="shared" si="1"/>
        <v>0</v>
      </c>
      <c r="F47" s="1">
        <f t="shared" si="5"/>
        <v>0</v>
      </c>
      <c r="G47" s="1">
        <f t="shared" si="2"/>
        <v>0</v>
      </c>
      <c r="I47" s="72"/>
      <c r="J47" s="72"/>
      <c r="K47" s="72"/>
      <c r="L47" s="73"/>
      <c r="M47" s="121"/>
      <c r="N47" s="121"/>
      <c r="O47" s="121"/>
      <c r="P47" s="121"/>
      <c r="Q47" s="72"/>
      <c r="R47" s="72"/>
      <c r="S47" s="72"/>
      <c r="T47" s="73"/>
      <c r="U47" s="121"/>
      <c r="V47" s="121"/>
      <c r="W47" s="121"/>
      <c r="X47" s="121"/>
      <c r="Y47" s="72"/>
      <c r="Z47" s="72"/>
      <c r="AA47" s="72"/>
      <c r="AB47" s="73"/>
      <c r="AC47" s="74"/>
      <c r="AD47" s="1" t="str">
        <f t="shared" si="3"/>
        <v>Wayne Williamson</v>
      </c>
      <c r="AE47" s="72"/>
      <c r="AF47" s="72"/>
      <c r="AG47" s="72"/>
      <c r="AH47" s="73"/>
      <c r="AI47" s="84"/>
      <c r="AJ47" s="84"/>
      <c r="AK47" s="84"/>
      <c r="AL47" s="73"/>
      <c r="AM47" s="121"/>
      <c r="AN47" s="73"/>
      <c r="AO47" s="121"/>
      <c r="AP47" s="47"/>
      <c r="AQ47" s="121"/>
      <c r="AR47" s="73"/>
      <c r="AS47" s="121"/>
      <c r="AT47" s="47"/>
      <c r="AU47" s="72"/>
      <c r="AV47" s="72"/>
      <c r="AW47" s="72"/>
      <c r="AX47" s="46"/>
      <c r="AY47" s="11" t="str">
        <f>D47</f>
        <v>W</v>
      </c>
      <c r="AZ47" s="1" t="str">
        <f t="shared" si="4"/>
        <v>Wayne Williamson</v>
      </c>
      <c r="BA47" s="73"/>
      <c r="BB47" s="73"/>
      <c r="BC47" s="73"/>
      <c r="BD47" s="47"/>
      <c r="BE47" s="73"/>
      <c r="BF47" s="73"/>
      <c r="BG47" s="73"/>
      <c r="BH47" s="47"/>
      <c r="BI47" s="60"/>
      <c r="BJ47" s="60"/>
      <c r="BK47" s="60"/>
    </row>
    <row r="48" spans="1:64" ht="12.75" customHeight="1">
      <c r="A48" s="77">
        <v>7</v>
      </c>
      <c r="B48" s="7"/>
      <c r="C48" t="s">
        <v>75</v>
      </c>
      <c r="D48" s="11" t="s">
        <v>76</v>
      </c>
      <c r="E48" s="1">
        <f t="shared" si="1"/>
        <v>0</v>
      </c>
      <c r="F48" s="1">
        <f t="shared" si="5"/>
        <v>0</v>
      </c>
      <c r="G48" s="1">
        <f t="shared" si="2"/>
        <v>0</v>
      </c>
      <c r="I48" s="72"/>
      <c r="J48" s="72"/>
      <c r="K48" s="72"/>
      <c r="L48" s="73"/>
      <c r="M48" s="72"/>
      <c r="N48" s="72"/>
      <c r="O48" s="72"/>
      <c r="P48" s="73"/>
      <c r="Q48" s="72"/>
      <c r="R48" s="72"/>
      <c r="S48" s="72"/>
      <c r="T48" s="73"/>
      <c r="U48" s="121"/>
      <c r="V48" s="121"/>
      <c r="W48" s="121"/>
      <c r="X48" s="121"/>
      <c r="Y48" s="72"/>
      <c r="Z48" s="72"/>
      <c r="AA48" s="72"/>
      <c r="AB48" s="73"/>
      <c r="AC48" s="74"/>
      <c r="AD48" s="1" t="str">
        <f t="shared" si="3"/>
        <v>Graham Barker</v>
      </c>
      <c r="AE48" s="121"/>
      <c r="AF48" s="121"/>
      <c r="AG48" s="121"/>
      <c r="AH48" s="121"/>
      <c r="AI48" s="121"/>
      <c r="AJ48" s="73"/>
      <c r="AK48" s="121"/>
      <c r="AL48" s="73"/>
      <c r="AM48" s="121"/>
      <c r="AN48" s="73"/>
      <c r="AO48" s="121"/>
      <c r="AP48" s="73"/>
      <c r="AQ48" s="72"/>
      <c r="AR48" s="72"/>
      <c r="AS48" s="72"/>
      <c r="AT48" s="47"/>
      <c r="AU48" s="72"/>
      <c r="AV48" s="72"/>
      <c r="AW48" s="72"/>
      <c r="AX48" s="47"/>
      <c r="AY48" s="11" t="str">
        <f>D48</f>
        <v>F</v>
      </c>
      <c r="AZ48" s="1" t="str">
        <f t="shared" si="4"/>
        <v>Graham Barker</v>
      </c>
      <c r="BA48" s="72"/>
      <c r="BB48" s="72"/>
      <c r="BC48" s="72"/>
      <c r="BD48" s="47"/>
      <c r="BE48" s="73"/>
      <c r="BF48" s="73"/>
      <c r="BG48" s="73"/>
      <c r="BH48" s="47"/>
      <c r="BI48" s="60"/>
      <c r="BJ48" s="60"/>
      <c r="BK48" s="60"/>
    </row>
    <row r="49" spans="1:63" ht="12.75" customHeight="1">
      <c r="A49" s="77">
        <v>8</v>
      </c>
      <c r="B49" s="7"/>
      <c r="C49" t="s">
        <v>9</v>
      </c>
      <c r="D49" s="11" t="s">
        <v>17</v>
      </c>
      <c r="E49" s="1">
        <f t="shared" si="1"/>
        <v>0</v>
      </c>
      <c r="F49" s="1">
        <f t="shared" si="5"/>
        <v>0</v>
      </c>
      <c r="G49" s="1">
        <f t="shared" si="2"/>
        <v>0</v>
      </c>
      <c r="I49" s="121"/>
      <c r="J49" s="121"/>
      <c r="K49" s="121"/>
      <c r="L49" s="121"/>
      <c r="M49" s="121"/>
      <c r="N49" s="121"/>
      <c r="O49" s="121"/>
      <c r="P49" s="121"/>
      <c r="Q49" s="121"/>
      <c r="R49" s="73"/>
      <c r="S49" s="121"/>
      <c r="T49" s="72"/>
      <c r="U49" s="72"/>
      <c r="V49" s="72"/>
      <c r="W49" s="72"/>
      <c r="X49" s="73"/>
      <c r="Y49" s="72"/>
      <c r="Z49" s="73"/>
      <c r="AA49" s="72"/>
      <c r="AB49" s="72"/>
      <c r="AC49" s="74"/>
      <c r="AD49" s="1" t="str">
        <f t="shared" si="3"/>
        <v>Ray Nixon</v>
      </c>
      <c r="AE49" s="121"/>
      <c r="AF49" s="72"/>
      <c r="AG49" s="72"/>
      <c r="AH49" s="73"/>
      <c r="AI49" s="121"/>
      <c r="AJ49" s="73"/>
      <c r="AK49" s="121"/>
      <c r="AL49" s="73"/>
      <c r="AM49" s="72"/>
      <c r="AN49" s="72"/>
      <c r="AO49" s="72"/>
      <c r="AP49" s="73"/>
      <c r="AQ49" s="72"/>
      <c r="AR49" s="72"/>
      <c r="AS49" s="72"/>
      <c r="AT49" s="47"/>
      <c r="AU49" s="72"/>
      <c r="AV49" s="72"/>
      <c r="AW49" s="72"/>
      <c r="AX49" s="47"/>
      <c r="AY49" s="11" t="str">
        <f>D49</f>
        <v>J</v>
      </c>
      <c r="AZ49" s="1" t="str">
        <f t="shared" si="4"/>
        <v>Ray Nixon</v>
      </c>
      <c r="BA49" s="72"/>
      <c r="BB49" s="72"/>
      <c r="BC49" s="72"/>
      <c r="BD49" s="47"/>
      <c r="BE49" s="113"/>
      <c r="BF49" s="113"/>
      <c r="BG49" s="113"/>
      <c r="BH49" s="47"/>
      <c r="BI49" s="60"/>
      <c r="BJ49" s="60"/>
      <c r="BK49" s="60"/>
    </row>
    <row r="50" spans="1:63" ht="12.75" customHeight="1">
      <c r="A50" s="77">
        <v>9</v>
      </c>
      <c r="B50" s="7"/>
      <c r="C50" t="s">
        <v>123</v>
      </c>
      <c r="D50" s="11" t="s">
        <v>124</v>
      </c>
      <c r="E50" s="1">
        <f t="shared" si="1"/>
        <v>0</v>
      </c>
      <c r="F50" s="1">
        <f t="shared" si="5"/>
        <v>0</v>
      </c>
      <c r="G50" s="1">
        <f t="shared" si="2"/>
        <v>0</v>
      </c>
      <c r="I50" s="121"/>
      <c r="J50" s="121"/>
      <c r="K50" s="121"/>
      <c r="L50" s="121"/>
      <c r="M50" s="121"/>
      <c r="N50" s="121"/>
      <c r="O50" s="121"/>
      <c r="P50" s="121"/>
      <c r="Q50" s="72"/>
      <c r="R50" s="72"/>
      <c r="S50" s="72"/>
      <c r="T50" s="73"/>
      <c r="U50" s="72"/>
      <c r="V50" s="72"/>
      <c r="W50" s="72"/>
      <c r="X50" s="73"/>
      <c r="Y50" s="72"/>
      <c r="Z50" s="72"/>
      <c r="AA50" s="72"/>
      <c r="AB50" s="72"/>
      <c r="AC50" s="74"/>
      <c r="AD50" s="1" t="str">
        <f t="shared" si="3"/>
        <v>Robert Blakey</v>
      </c>
      <c r="AE50" s="121"/>
      <c r="AF50" s="73"/>
      <c r="AG50" s="121"/>
      <c r="AH50" s="73"/>
      <c r="AI50" s="121"/>
      <c r="AJ50" s="73"/>
      <c r="AK50" s="121"/>
      <c r="AL50" s="73"/>
      <c r="AM50" s="121"/>
      <c r="AN50" s="73"/>
      <c r="AO50" s="121"/>
      <c r="AP50" s="73"/>
      <c r="AQ50" s="72"/>
      <c r="AR50" s="72"/>
      <c r="AS50" s="72"/>
      <c r="AT50" s="47"/>
      <c r="AU50" s="72"/>
      <c r="AV50" s="72"/>
      <c r="AW50" s="72"/>
      <c r="AX50" s="47"/>
      <c r="AY50" s="11" t="str">
        <f>D50</f>
        <v>B</v>
      </c>
      <c r="AZ50" s="1" t="str">
        <f t="shared" si="4"/>
        <v>Robert Blakey</v>
      </c>
      <c r="BA50" s="72"/>
      <c r="BB50" s="72"/>
      <c r="BC50" s="72"/>
      <c r="BD50" s="47"/>
      <c r="BE50" s="113"/>
      <c r="BF50" s="113"/>
      <c r="BG50" s="113"/>
      <c r="BH50" s="47"/>
      <c r="BI50" s="60"/>
      <c r="BJ50" s="60"/>
      <c r="BK50" s="60"/>
    </row>
    <row r="51" spans="1:63" ht="12.75" customHeight="1">
      <c r="A51" s="77">
        <v>10</v>
      </c>
      <c r="B51" s="7"/>
      <c r="C51" s="21" t="s">
        <v>54</v>
      </c>
      <c r="D51" s="19" t="s">
        <v>132</v>
      </c>
      <c r="E51" s="1">
        <f t="shared" si="1"/>
        <v>0</v>
      </c>
      <c r="F51" s="1">
        <f t="shared" si="5"/>
        <v>0</v>
      </c>
      <c r="G51" s="1">
        <f t="shared" si="2"/>
        <v>0</v>
      </c>
      <c r="I51" s="121"/>
      <c r="J51" s="121"/>
      <c r="K51" s="121"/>
      <c r="L51" s="121"/>
      <c r="M51" s="121"/>
      <c r="N51" s="121"/>
      <c r="O51" s="121"/>
      <c r="P51" s="121"/>
      <c r="Q51" s="121"/>
      <c r="R51" s="73"/>
      <c r="S51" s="121"/>
      <c r="T51" s="73"/>
      <c r="U51" s="121"/>
      <c r="V51" s="73"/>
      <c r="W51" s="121"/>
      <c r="X51" s="72"/>
      <c r="Y51" s="121"/>
      <c r="Z51" s="73"/>
      <c r="AA51" s="121"/>
      <c r="AB51" s="73"/>
      <c r="AC51" s="74"/>
      <c r="AD51" s="1" t="str">
        <f t="shared" si="3"/>
        <v>Allen Walbridge</v>
      </c>
      <c r="AE51" s="72"/>
      <c r="AF51" s="72"/>
      <c r="AG51" s="72"/>
      <c r="AH51" s="47"/>
      <c r="AI51" s="121"/>
      <c r="AJ51" s="73"/>
      <c r="AK51" s="121"/>
      <c r="AL51" s="47"/>
      <c r="AM51" s="72"/>
      <c r="AN51" s="72"/>
      <c r="AO51" s="72"/>
      <c r="AP51" s="47"/>
      <c r="AQ51" s="72"/>
      <c r="AR51" s="72"/>
      <c r="AS51" s="72"/>
      <c r="AT51" s="47"/>
      <c r="AU51" s="73"/>
      <c r="AV51" s="73"/>
      <c r="AW51" s="73"/>
      <c r="AX51" s="47"/>
      <c r="AY51" s="11" t="str">
        <f>D51</f>
        <v>7</v>
      </c>
      <c r="AZ51" s="1" t="str">
        <f t="shared" si="4"/>
        <v>Allen Walbridge</v>
      </c>
      <c r="BA51" s="73"/>
      <c r="BB51" s="73"/>
      <c r="BC51" s="73"/>
      <c r="BD51" s="47"/>
      <c r="BE51" s="46"/>
      <c r="BF51" s="45"/>
      <c r="BG51" s="46"/>
      <c r="BH51" s="47"/>
      <c r="BI51" s="46"/>
      <c r="BJ51" s="45"/>
      <c r="BK51" s="46"/>
    </row>
    <row r="52" spans="1:63" ht="12.75" customHeight="1">
      <c r="A52" s="77">
        <v>11</v>
      </c>
      <c r="B52" s="7"/>
      <c r="C52" t="s">
        <v>103</v>
      </c>
      <c r="D52" s="11" t="s">
        <v>102</v>
      </c>
      <c r="E52" s="1">
        <f t="shared" si="1"/>
        <v>0</v>
      </c>
      <c r="F52" s="1">
        <f t="shared" si="5"/>
        <v>0</v>
      </c>
      <c r="G52" s="1">
        <f t="shared" si="2"/>
        <v>0</v>
      </c>
      <c r="I52" s="121"/>
      <c r="J52" s="121"/>
      <c r="K52" s="121"/>
      <c r="L52" s="121"/>
      <c r="M52" s="121"/>
      <c r="N52" s="121"/>
      <c r="O52" s="121"/>
      <c r="P52" s="121"/>
      <c r="Q52" s="72"/>
      <c r="R52" s="72"/>
      <c r="S52" s="72"/>
      <c r="T52" s="73"/>
      <c r="U52" s="72"/>
      <c r="V52" s="72"/>
      <c r="W52" s="72"/>
      <c r="X52" s="73"/>
      <c r="Y52" s="121"/>
      <c r="Z52" s="73"/>
      <c r="AA52" s="121"/>
      <c r="AB52" s="73"/>
      <c r="AC52" s="74"/>
      <c r="AD52" s="1" t="str">
        <f t="shared" si="3"/>
        <v>Ian Kohler</v>
      </c>
      <c r="AE52" s="72"/>
      <c r="AF52" s="72"/>
      <c r="AG52" s="72"/>
      <c r="AH52" s="73"/>
      <c r="AI52" s="121"/>
      <c r="AJ52" s="73"/>
      <c r="AK52" s="121"/>
      <c r="AL52" s="46"/>
      <c r="AM52" s="72"/>
      <c r="AN52" s="72"/>
      <c r="AO52" s="72"/>
      <c r="AP52" s="47"/>
      <c r="AQ52" s="72"/>
      <c r="AR52" s="72"/>
      <c r="AS52" s="72"/>
      <c r="AT52" s="47"/>
      <c r="AU52" s="72"/>
      <c r="AV52" s="72"/>
      <c r="AW52" s="72"/>
      <c r="AX52" s="47"/>
      <c r="AY52" s="19" t="s">
        <v>105</v>
      </c>
      <c r="AZ52" s="1" t="str">
        <f t="shared" si="4"/>
        <v>Ian Kohler</v>
      </c>
      <c r="BA52" s="72"/>
      <c r="BB52" s="72"/>
      <c r="BC52" s="72"/>
      <c r="BD52" s="47"/>
      <c r="BE52" s="113"/>
      <c r="BF52" s="113"/>
      <c r="BG52" s="113"/>
      <c r="BH52" s="47"/>
      <c r="BI52" s="60"/>
      <c r="BJ52" s="60"/>
      <c r="BK52" s="60"/>
    </row>
    <row r="53" spans="1:63" ht="12.75" customHeight="1">
      <c r="A53" s="77">
        <v>12</v>
      </c>
      <c r="B53" s="7"/>
      <c r="C53" t="s">
        <v>60</v>
      </c>
      <c r="D53" s="19" t="s">
        <v>105</v>
      </c>
      <c r="E53" s="1">
        <f t="shared" si="1"/>
        <v>0</v>
      </c>
      <c r="F53" s="1">
        <f t="shared" si="5"/>
        <v>0</v>
      </c>
      <c r="G53" s="1">
        <f t="shared" si="2"/>
        <v>0</v>
      </c>
      <c r="I53" s="121"/>
      <c r="J53" s="121"/>
      <c r="K53" s="121"/>
      <c r="L53" s="121"/>
      <c r="M53" s="121"/>
      <c r="N53" s="121"/>
      <c r="O53" s="121"/>
      <c r="P53" s="121"/>
      <c r="Q53" s="72"/>
      <c r="R53" s="72"/>
      <c r="S53" s="72"/>
      <c r="T53" s="73"/>
      <c r="U53" s="121"/>
      <c r="V53" s="73"/>
      <c r="W53" s="121"/>
      <c r="X53" s="72"/>
      <c r="Y53" s="121"/>
      <c r="Z53" s="73"/>
      <c r="AA53" s="121"/>
      <c r="AB53" s="73"/>
      <c r="AC53" s="74"/>
      <c r="AD53" s="1" t="str">
        <f t="shared" si="3"/>
        <v>John Robb</v>
      </c>
      <c r="AE53" s="72"/>
      <c r="AF53" s="72"/>
      <c r="AG53" s="72"/>
      <c r="AH53" s="73"/>
      <c r="AI53" s="121"/>
      <c r="AJ53" s="73"/>
      <c r="AK53" s="121"/>
      <c r="AL53" s="73"/>
      <c r="AM53" s="121"/>
      <c r="AN53" s="73"/>
      <c r="AO53" s="121"/>
      <c r="AP53" s="73"/>
      <c r="AQ53" s="72"/>
      <c r="AR53" s="72"/>
      <c r="AS53" s="72"/>
      <c r="AT53" s="46"/>
      <c r="AU53" s="73"/>
      <c r="AV53" s="73"/>
      <c r="AW53" s="73"/>
      <c r="AX53" s="47"/>
      <c r="AY53" s="11" t="str">
        <f t="shared" ref="AY53:AY62" si="6">D53</f>
        <v>9</v>
      </c>
      <c r="AZ53" s="1" t="str">
        <f t="shared" si="4"/>
        <v>John Robb</v>
      </c>
      <c r="BA53" s="73"/>
      <c r="BB53" s="73"/>
      <c r="BC53" s="73"/>
      <c r="BD53" s="47"/>
      <c r="BE53" s="73"/>
      <c r="BF53" s="73"/>
      <c r="BG53" s="73"/>
      <c r="BH53" s="47"/>
      <c r="BI53" s="46"/>
      <c r="BJ53" s="45"/>
      <c r="BK53" s="46"/>
    </row>
    <row r="54" spans="1:63" ht="12.75" customHeight="1">
      <c r="A54" s="77">
        <v>13</v>
      </c>
      <c r="B54" s="7"/>
      <c r="C54" s="21" t="s">
        <v>112</v>
      </c>
      <c r="D54" s="11" t="s">
        <v>111</v>
      </c>
      <c r="E54" s="1">
        <f t="shared" si="1"/>
        <v>0</v>
      </c>
      <c r="F54" s="1">
        <f t="shared" si="5"/>
        <v>0</v>
      </c>
      <c r="G54" s="1">
        <f t="shared" si="2"/>
        <v>0</v>
      </c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3"/>
      <c r="U54" s="121"/>
      <c r="V54" s="121"/>
      <c r="W54" s="121"/>
      <c r="X54" s="121"/>
      <c r="Y54" s="121"/>
      <c r="Z54" s="121"/>
      <c r="AA54" s="121"/>
      <c r="AB54" s="121"/>
      <c r="AC54" s="74"/>
      <c r="AD54" s="1" t="str">
        <f t="shared" si="3"/>
        <v>Neville Paul</v>
      </c>
      <c r="AE54" s="121"/>
      <c r="AF54" s="73"/>
      <c r="AG54" s="121"/>
      <c r="AH54" s="73"/>
      <c r="AI54" s="121"/>
      <c r="AJ54" s="73"/>
      <c r="AK54" s="121"/>
      <c r="AL54" s="73"/>
      <c r="AM54" s="121"/>
      <c r="AN54" s="73"/>
      <c r="AO54" s="121"/>
      <c r="AP54" s="47"/>
      <c r="AQ54" s="121"/>
      <c r="AR54" s="73"/>
      <c r="AS54" s="121"/>
      <c r="AT54" s="47"/>
      <c r="AU54" s="72"/>
      <c r="AV54" s="72"/>
      <c r="AW54" s="72"/>
      <c r="AX54" s="47"/>
      <c r="AY54" s="11" t="str">
        <f t="shared" si="6"/>
        <v>N</v>
      </c>
      <c r="AZ54" s="1" t="str">
        <f t="shared" si="4"/>
        <v>Neville Paul</v>
      </c>
      <c r="BA54" s="72"/>
      <c r="BB54" s="72"/>
      <c r="BC54" s="72"/>
      <c r="BD54" s="47"/>
      <c r="BE54" s="113"/>
      <c r="BF54" s="113"/>
      <c r="BG54" s="113"/>
      <c r="BH54" s="47"/>
      <c r="BI54" s="60"/>
      <c r="BJ54" s="60"/>
      <c r="BK54" s="60"/>
    </row>
    <row r="55" spans="1:63" ht="12.75" customHeight="1">
      <c r="A55" s="77">
        <v>14</v>
      </c>
      <c r="B55" s="7"/>
      <c r="C55" t="s">
        <v>101</v>
      </c>
      <c r="D55" s="11">
        <v>2</v>
      </c>
      <c r="E55" s="1">
        <f t="shared" si="1"/>
        <v>2</v>
      </c>
      <c r="F55" s="1">
        <f t="shared" si="5"/>
        <v>0</v>
      </c>
      <c r="G55" s="1">
        <f t="shared" si="2"/>
        <v>2</v>
      </c>
      <c r="H55" s="1"/>
      <c r="I55" s="121"/>
      <c r="J55" s="121"/>
      <c r="K55" s="121"/>
      <c r="L55" s="121"/>
      <c r="M55" s="72"/>
      <c r="N55" s="72"/>
      <c r="O55" s="72"/>
      <c r="P55" s="73"/>
      <c r="Q55" s="72"/>
      <c r="R55" s="72"/>
      <c r="S55" s="72"/>
      <c r="T55" s="73"/>
      <c r="U55" s="121"/>
      <c r="V55" s="121"/>
      <c r="W55" s="121"/>
      <c r="X55" s="121"/>
      <c r="Y55" s="121"/>
      <c r="Z55" s="73"/>
      <c r="AA55" s="121"/>
      <c r="AB55" s="73"/>
      <c r="AC55" s="74"/>
      <c r="AD55" s="1" t="str">
        <f t="shared" si="3"/>
        <v>Barrie Campbell</v>
      </c>
      <c r="AE55" s="121"/>
      <c r="AF55" s="73"/>
      <c r="AG55" s="121"/>
      <c r="AH55" s="73"/>
      <c r="AI55" s="121"/>
      <c r="AJ55" s="73"/>
      <c r="AK55" s="121"/>
      <c r="AL55" s="47"/>
      <c r="AM55" s="121"/>
      <c r="AN55" s="73"/>
      <c r="AO55" s="121"/>
      <c r="AP55" s="47"/>
      <c r="AQ55" s="121"/>
      <c r="AR55" s="73"/>
      <c r="AS55" s="121"/>
      <c r="AT55" s="47"/>
      <c r="AU55" s="73"/>
      <c r="AV55" s="73"/>
      <c r="AW55" s="73"/>
      <c r="AX55" s="47"/>
      <c r="AY55" s="11">
        <f t="shared" si="6"/>
        <v>2</v>
      </c>
      <c r="AZ55" s="1" t="str">
        <f t="shared" si="4"/>
        <v>Barrie Campbell</v>
      </c>
      <c r="BA55" s="73"/>
      <c r="BB55" s="73"/>
      <c r="BC55" s="73"/>
      <c r="BD55" s="47"/>
      <c r="BE55" s="46"/>
      <c r="BF55" s="45"/>
      <c r="BG55" s="46"/>
      <c r="BH55" s="47"/>
      <c r="BI55" s="46"/>
      <c r="BJ55" s="45"/>
      <c r="BK55" s="46"/>
    </row>
    <row r="56" spans="1:63" ht="12.75" customHeight="1">
      <c r="A56" s="1">
        <v>15</v>
      </c>
      <c r="B56" s="7"/>
      <c r="C56" s="21" t="s">
        <v>122</v>
      </c>
      <c r="D56" s="19" t="s">
        <v>133</v>
      </c>
      <c r="E56" s="1">
        <f t="shared" si="1"/>
        <v>0</v>
      </c>
      <c r="F56" s="1">
        <f t="shared" si="5"/>
        <v>0</v>
      </c>
      <c r="G56" s="1">
        <f t="shared" si="2"/>
        <v>0</v>
      </c>
      <c r="I56" s="121"/>
      <c r="J56" s="121"/>
      <c r="K56" s="121"/>
      <c r="L56" s="121"/>
      <c r="M56" s="121"/>
      <c r="N56" s="121"/>
      <c r="O56" s="121"/>
      <c r="P56" s="121"/>
      <c r="Q56" s="121"/>
      <c r="R56" s="73"/>
      <c r="S56" s="121"/>
      <c r="T56" s="73"/>
      <c r="U56" s="121"/>
      <c r="V56" s="73"/>
      <c r="W56" s="121"/>
      <c r="X56" s="72"/>
      <c r="Y56" s="121"/>
      <c r="Z56" s="73"/>
      <c r="AA56" s="121"/>
      <c r="AB56" s="73"/>
      <c r="AC56" s="74"/>
      <c r="AD56" s="1" t="str">
        <f t="shared" si="3"/>
        <v>Chris Wood</v>
      </c>
      <c r="AE56" s="121"/>
      <c r="AF56" s="73"/>
      <c r="AG56" s="121"/>
      <c r="AH56" s="73"/>
      <c r="AI56" s="121"/>
      <c r="AJ56" s="73"/>
      <c r="AK56" s="121"/>
      <c r="AL56" s="47"/>
      <c r="AM56" s="121"/>
      <c r="AN56" s="73"/>
      <c r="AO56" s="121"/>
      <c r="AP56" s="47"/>
      <c r="AQ56" s="72"/>
      <c r="AR56" s="72"/>
      <c r="AS56" s="72"/>
      <c r="AT56" s="47"/>
      <c r="AU56" s="73"/>
      <c r="AV56" s="73"/>
      <c r="AW56" s="73"/>
      <c r="AX56" s="47"/>
      <c r="AY56" s="11" t="str">
        <f t="shared" si="6"/>
        <v>8</v>
      </c>
      <c r="AZ56" s="1" t="str">
        <f t="shared" si="4"/>
        <v>Chris Wood</v>
      </c>
      <c r="BA56" s="73"/>
      <c r="BB56" s="73"/>
      <c r="BC56" s="73"/>
      <c r="BD56" s="47"/>
      <c r="BE56" s="46"/>
      <c r="BF56" s="45"/>
      <c r="BG56" s="46"/>
      <c r="BH56" s="47"/>
      <c r="BI56" s="46"/>
      <c r="BJ56" s="45"/>
      <c r="BK56" s="46"/>
    </row>
    <row r="57" spans="1:63" ht="12.75" customHeight="1">
      <c r="A57" s="1">
        <v>16</v>
      </c>
      <c r="B57" s="7"/>
      <c r="C57" s="21" t="s">
        <v>107</v>
      </c>
      <c r="D57" s="11" t="s">
        <v>108</v>
      </c>
      <c r="E57" s="1">
        <f t="shared" si="1"/>
        <v>0</v>
      </c>
      <c r="F57" s="1">
        <f t="shared" si="5"/>
        <v>0</v>
      </c>
      <c r="G57" s="1">
        <f t="shared" si="2"/>
        <v>0</v>
      </c>
      <c r="H57" s="1"/>
      <c r="I57" s="121"/>
      <c r="J57" s="121"/>
      <c r="K57" s="121"/>
      <c r="L57" s="121"/>
      <c r="M57" s="72"/>
      <c r="N57" s="72"/>
      <c r="O57" s="72"/>
      <c r="P57" s="73"/>
      <c r="Q57" s="121"/>
      <c r="R57" s="121"/>
      <c r="S57" s="121"/>
      <c r="T57" s="121"/>
      <c r="U57" s="121"/>
      <c r="V57" s="73"/>
      <c r="W57" s="121"/>
      <c r="X57" s="72"/>
      <c r="Y57" s="121"/>
      <c r="Z57" s="73"/>
      <c r="AA57" s="121"/>
      <c r="AB57" s="73"/>
      <c r="AC57" s="74"/>
      <c r="AD57" s="1" t="str">
        <f t="shared" si="3"/>
        <v>Mike Lanigan</v>
      </c>
      <c r="AE57" s="121"/>
      <c r="AF57" s="73"/>
      <c r="AG57" s="121"/>
      <c r="AH57" s="73"/>
      <c r="AI57" s="121"/>
      <c r="AJ57" s="73"/>
      <c r="AK57" s="121"/>
      <c r="AL57" s="47"/>
      <c r="AM57" s="121"/>
      <c r="AN57" s="73"/>
      <c r="AO57" s="121"/>
      <c r="AP57" s="47"/>
      <c r="AQ57" s="121"/>
      <c r="AR57" s="73"/>
      <c r="AS57" s="121"/>
      <c r="AT57" s="47"/>
      <c r="AU57" s="73"/>
      <c r="AV57" s="73"/>
      <c r="AW57" s="73"/>
      <c r="AX57" s="47"/>
      <c r="AY57" s="11" t="str">
        <f t="shared" si="6"/>
        <v>L</v>
      </c>
      <c r="AZ57" s="1" t="str">
        <f t="shared" si="4"/>
        <v>Mike Lanigan</v>
      </c>
      <c r="BA57" s="73"/>
      <c r="BB57" s="73"/>
      <c r="BC57" s="73"/>
      <c r="BD57" s="47"/>
      <c r="BE57" s="46"/>
      <c r="BF57" s="45"/>
      <c r="BG57" s="46"/>
      <c r="BH57" s="47"/>
      <c r="BI57" s="46"/>
      <c r="BJ57" s="45"/>
      <c r="BK57" s="46"/>
    </row>
    <row r="58" spans="1:63" ht="12.75" customHeight="1">
      <c r="A58" s="1">
        <v>17</v>
      </c>
      <c r="B58" s="7"/>
      <c r="C58" s="21" t="s">
        <v>109</v>
      </c>
      <c r="D58" s="11" t="s">
        <v>110</v>
      </c>
      <c r="E58" s="1">
        <f t="shared" si="1"/>
        <v>0</v>
      </c>
      <c r="F58" s="1">
        <f t="shared" si="5"/>
        <v>0</v>
      </c>
      <c r="G58" s="1">
        <f t="shared" si="2"/>
        <v>0</v>
      </c>
      <c r="I58" s="121"/>
      <c r="J58" s="121"/>
      <c r="K58" s="121"/>
      <c r="L58" s="121"/>
      <c r="M58" s="121"/>
      <c r="N58" s="121"/>
      <c r="O58" s="121"/>
      <c r="P58" s="121"/>
      <c r="Q58" s="121"/>
      <c r="R58" s="73"/>
      <c r="S58" s="121"/>
      <c r="T58" s="73"/>
      <c r="U58" s="121"/>
      <c r="V58" s="73"/>
      <c r="W58" s="121"/>
      <c r="X58" s="72"/>
      <c r="Y58" s="121"/>
      <c r="Z58" s="73"/>
      <c r="AA58" s="121"/>
      <c r="AB58" s="73"/>
      <c r="AC58" s="74"/>
      <c r="AD58" s="1" t="str">
        <f t="shared" si="3"/>
        <v>Ian Jarvie</v>
      </c>
      <c r="AE58" s="72"/>
      <c r="AF58" s="72"/>
      <c r="AG58" s="72"/>
      <c r="AH58" s="47"/>
      <c r="AI58" s="121"/>
      <c r="AJ58" s="73"/>
      <c r="AK58" s="121"/>
      <c r="AL58" s="47"/>
      <c r="AM58" s="121"/>
      <c r="AN58" s="73"/>
      <c r="AO58" s="121"/>
      <c r="AP58" s="47"/>
      <c r="AQ58" s="121"/>
      <c r="AR58" s="73"/>
      <c r="AS58" s="121"/>
      <c r="AT58" s="47"/>
      <c r="AU58" s="73"/>
      <c r="AV58" s="73"/>
      <c r="AW58" s="73"/>
      <c r="AX58" s="47"/>
      <c r="AY58" s="11" t="str">
        <f t="shared" si="6"/>
        <v>E</v>
      </c>
      <c r="AZ58" s="1" t="str">
        <f t="shared" si="4"/>
        <v>Ian Jarvie</v>
      </c>
      <c r="BA58" s="73"/>
      <c r="BB58" s="73"/>
      <c r="BC58" s="73"/>
      <c r="BD58" s="47"/>
      <c r="BE58" s="46"/>
      <c r="BF58" s="45"/>
      <c r="BG58" s="46"/>
      <c r="BH58" s="47"/>
      <c r="BI58" s="46"/>
      <c r="BJ58" s="45"/>
      <c r="BK58" s="46"/>
    </row>
    <row r="59" spans="1:63" ht="12.75" customHeight="1">
      <c r="A59" s="1">
        <v>17</v>
      </c>
      <c r="B59" s="7"/>
      <c r="C59" t="s">
        <v>119</v>
      </c>
      <c r="D59" s="11" t="s">
        <v>120</v>
      </c>
      <c r="E59" s="1">
        <f t="shared" si="1"/>
        <v>0</v>
      </c>
      <c r="F59" s="1">
        <f t="shared" si="5"/>
        <v>0</v>
      </c>
      <c r="G59" s="1">
        <f t="shared" si="2"/>
        <v>0</v>
      </c>
      <c r="I59" s="121"/>
      <c r="J59" s="121"/>
      <c r="K59" s="121"/>
      <c r="L59" s="121"/>
      <c r="M59" s="121"/>
      <c r="N59" s="121"/>
      <c r="O59" s="121"/>
      <c r="P59" s="121"/>
      <c r="Q59" s="121"/>
      <c r="R59" s="73"/>
      <c r="S59" s="121"/>
      <c r="T59" s="73"/>
      <c r="U59" s="121"/>
      <c r="V59" s="73"/>
      <c r="W59" s="121"/>
      <c r="X59" s="72"/>
      <c r="Y59" s="121"/>
      <c r="Z59" s="73"/>
      <c r="AA59" s="121"/>
      <c r="AB59" s="73"/>
      <c r="AC59" s="74"/>
      <c r="AD59" s="1" t="str">
        <f t="shared" si="3"/>
        <v>Mark Edmonds</v>
      </c>
      <c r="AE59" s="72"/>
      <c r="AF59" s="72"/>
      <c r="AG59" s="72"/>
      <c r="AH59" s="47"/>
      <c r="AI59" s="121"/>
      <c r="AJ59" s="73"/>
      <c r="AK59" s="121"/>
      <c r="AL59" s="47"/>
      <c r="AM59" s="121"/>
      <c r="AN59" s="73"/>
      <c r="AO59" s="121"/>
      <c r="AP59" s="47"/>
      <c r="AQ59" s="121"/>
      <c r="AR59" s="73"/>
      <c r="AS59" s="121"/>
      <c r="AT59" s="47"/>
      <c r="AU59" s="73"/>
      <c r="AV59" s="73"/>
      <c r="AW59" s="73"/>
      <c r="AX59" s="47"/>
      <c r="AY59" s="11" t="str">
        <f t="shared" si="6"/>
        <v>M</v>
      </c>
      <c r="AZ59" s="1" t="str">
        <f t="shared" si="4"/>
        <v>Mark Edmonds</v>
      </c>
      <c r="BA59" s="73"/>
      <c r="BB59" s="73"/>
      <c r="BC59" s="73"/>
      <c r="BD59" s="47"/>
      <c r="BE59" s="46"/>
      <c r="BF59" s="45"/>
      <c r="BG59" s="46"/>
      <c r="BH59" s="47"/>
      <c r="BI59" s="46"/>
      <c r="BJ59" s="45"/>
      <c r="BK59" s="46"/>
    </row>
    <row r="60" spans="1:63" ht="12.75" customHeight="1">
      <c r="A60" s="1">
        <v>17</v>
      </c>
      <c r="B60" s="7"/>
      <c r="C60" s="21" t="s">
        <v>121</v>
      </c>
      <c r="D60" s="11" t="s">
        <v>125</v>
      </c>
      <c r="E60" s="1">
        <f t="shared" si="1"/>
        <v>0</v>
      </c>
      <c r="F60" s="1">
        <f t="shared" si="5"/>
        <v>0</v>
      </c>
      <c r="G60" s="1">
        <f t="shared" si="2"/>
        <v>0</v>
      </c>
      <c r="I60" s="121"/>
      <c r="J60" s="121"/>
      <c r="K60" s="121"/>
      <c r="L60" s="121"/>
      <c r="M60" s="121"/>
      <c r="N60" s="121"/>
      <c r="O60" s="121"/>
      <c r="P60" s="121"/>
      <c r="Q60" s="121"/>
      <c r="R60" s="73"/>
      <c r="S60" s="121"/>
      <c r="T60" s="73"/>
      <c r="U60" s="121"/>
      <c r="V60" s="73"/>
      <c r="W60" s="121"/>
      <c r="X60" s="72"/>
      <c r="Y60" s="121"/>
      <c r="Z60" s="73"/>
      <c r="AA60" s="121"/>
      <c r="AB60" s="73"/>
      <c r="AC60" s="74"/>
      <c r="AD60" s="1" t="str">
        <f t="shared" si="3"/>
        <v>Sandy Grigg</v>
      </c>
      <c r="AE60" s="72"/>
      <c r="AF60" s="72"/>
      <c r="AG60" s="72"/>
      <c r="AH60" s="47"/>
      <c r="AI60" s="121"/>
      <c r="AJ60" s="73"/>
      <c r="AK60" s="121"/>
      <c r="AL60" s="47"/>
      <c r="AM60" s="121"/>
      <c r="AN60" s="73"/>
      <c r="AO60" s="121"/>
      <c r="AP60" s="47"/>
      <c r="AQ60" s="121"/>
      <c r="AR60" s="73"/>
      <c r="AS60" s="121"/>
      <c r="AT60" s="47"/>
      <c r="AU60" s="73"/>
      <c r="AV60" s="73"/>
      <c r="AW60" s="73"/>
      <c r="AX60" s="47"/>
      <c r="AY60" s="11" t="str">
        <f t="shared" si="6"/>
        <v>G</v>
      </c>
      <c r="AZ60" s="1" t="str">
        <f t="shared" si="4"/>
        <v>Sandy Grigg</v>
      </c>
      <c r="BA60" s="73"/>
      <c r="BB60" s="73"/>
      <c r="BC60" s="73"/>
      <c r="BD60" s="47"/>
      <c r="BE60" s="46"/>
      <c r="BF60" s="45"/>
      <c r="BG60" s="46"/>
      <c r="BH60" s="47"/>
      <c r="BI60" s="46"/>
      <c r="BJ60" s="45"/>
      <c r="BK60" s="46"/>
    </row>
    <row r="61" spans="1:63" ht="12.75" customHeight="1">
      <c r="A61" s="1">
        <v>17</v>
      </c>
      <c r="B61" s="7"/>
      <c r="C61" t="s">
        <v>129</v>
      </c>
      <c r="D61" s="11" t="s">
        <v>129</v>
      </c>
      <c r="E61" s="1">
        <f t="shared" si="1"/>
        <v>0</v>
      </c>
      <c r="F61" s="1">
        <f t="shared" si="5"/>
        <v>0</v>
      </c>
      <c r="G61" s="1">
        <f t="shared" si="2"/>
        <v>0</v>
      </c>
      <c r="I61" s="121"/>
      <c r="J61" s="121"/>
      <c r="K61" s="121"/>
      <c r="L61" s="121"/>
      <c r="M61" s="121"/>
      <c r="N61" s="121"/>
      <c r="O61" s="121"/>
      <c r="P61" s="121"/>
      <c r="Q61" s="121"/>
      <c r="R61" s="73"/>
      <c r="S61" s="121"/>
      <c r="T61" s="73"/>
      <c r="U61" s="121"/>
      <c r="V61" s="73"/>
      <c r="W61" s="121"/>
      <c r="X61" s="72"/>
      <c r="Y61" s="121"/>
      <c r="Z61" s="73"/>
      <c r="AA61" s="121"/>
      <c r="AB61" s="73"/>
      <c r="AC61" s="74"/>
      <c r="AD61" s="1" t="str">
        <f t="shared" si="3"/>
        <v>.</v>
      </c>
      <c r="AE61" s="72"/>
      <c r="AF61" s="72"/>
      <c r="AG61" s="72"/>
      <c r="AH61" s="47"/>
      <c r="AI61" s="121"/>
      <c r="AJ61" s="73"/>
      <c r="AK61" s="121"/>
      <c r="AL61" s="47"/>
      <c r="AM61" s="121"/>
      <c r="AN61" s="73"/>
      <c r="AO61" s="121"/>
      <c r="AP61" s="47"/>
      <c r="AQ61" s="121"/>
      <c r="AR61" s="73"/>
      <c r="AS61" s="121"/>
      <c r="AT61" s="47"/>
      <c r="AU61" s="73"/>
      <c r="AV61" s="73"/>
      <c r="AW61" s="73"/>
      <c r="AX61" s="47"/>
      <c r="AY61" s="11" t="str">
        <f t="shared" si="6"/>
        <v>.</v>
      </c>
      <c r="AZ61" s="1" t="str">
        <f t="shared" si="4"/>
        <v>.</v>
      </c>
      <c r="BA61" s="73"/>
      <c r="BB61" s="73"/>
      <c r="BC61" s="73"/>
      <c r="BD61" s="47"/>
      <c r="BE61" s="46"/>
      <c r="BF61" s="45"/>
      <c r="BG61" s="46"/>
      <c r="BH61" s="47"/>
      <c r="BI61" s="46"/>
      <c r="BJ61" s="45"/>
      <c r="BK61" s="46"/>
    </row>
    <row r="62" spans="1:63" ht="12.75" customHeight="1">
      <c r="A62" s="1">
        <v>17</v>
      </c>
      <c r="B62" s="7"/>
      <c r="C62" s="21" t="s">
        <v>129</v>
      </c>
      <c r="D62" s="11" t="s">
        <v>129</v>
      </c>
      <c r="E62" s="1">
        <f t="shared" si="1"/>
        <v>0</v>
      </c>
      <c r="F62" s="1">
        <f t="shared" si="5"/>
        <v>0</v>
      </c>
      <c r="G62" s="1">
        <f t="shared" si="2"/>
        <v>0</v>
      </c>
      <c r="I62" s="121"/>
      <c r="J62" s="121"/>
      <c r="K62" s="121"/>
      <c r="L62" s="121"/>
      <c r="M62" s="121"/>
      <c r="N62" s="121"/>
      <c r="O62" s="121"/>
      <c r="P62" s="121"/>
      <c r="Q62" s="121"/>
      <c r="R62" s="73"/>
      <c r="S62" s="121"/>
      <c r="T62" s="73"/>
      <c r="U62" s="121"/>
      <c r="V62" s="73"/>
      <c r="W62" s="121"/>
      <c r="X62" s="72"/>
      <c r="Y62" s="121"/>
      <c r="Z62" s="73"/>
      <c r="AA62" s="121"/>
      <c r="AB62" s="73"/>
      <c r="AC62" s="74"/>
      <c r="AD62" s="1" t="str">
        <f t="shared" si="3"/>
        <v>.</v>
      </c>
      <c r="AE62" s="72"/>
      <c r="AF62" s="72"/>
      <c r="AG62" s="72"/>
      <c r="AH62" s="47"/>
      <c r="AI62" s="121"/>
      <c r="AJ62" s="73"/>
      <c r="AK62" s="121"/>
      <c r="AL62" s="47"/>
      <c r="AM62" s="121"/>
      <c r="AN62" s="73"/>
      <c r="AO62" s="121"/>
      <c r="AP62" s="47"/>
      <c r="AQ62" s="121"/>
      <c r="AR62" s="73"/>
      <c r="AS62" s="121"/>
      <c r="AT62" s="47"/>
      <c r="AU62" s="73"/>
      <c r="AV62" s="73"/>
      <c r="AW62" s="73"/>
      <c r="AX62" s="47"/>
      <c r="AY62" s="11" t="str">
        <f t="shared" si="6"/>
        <v>.</v>
      </c>
      <c r="AZ62" s="1" t="str">
        <f t="shared" si="4"/>
        <v>.</v>
      </c>
      <c r="BA62" s="73"/>
      <c r="BB62" s="73"/>
      <c r="BC62" s="73"/>
      <c r="BD62" s="47"/>
      <c r="BE62" s="46"/>
      <c r="BF62" s="45"/>
      <c r="BG62" s="46"/>
      <c r="BH62" s="47"/>
      <c r="BI62" s="46"/>
      <c r="BJ62" s="45"/>
      <c r="BK62" s="46"/>
    </row>
  </sheetData>
  <mergeCells count="103">
    <mergeCell ref="CO7:CV7"/>
    <mergeCell ref="CY7:DF7"/>
    <mergeCell ref="DI7:DP7"/>
    <mergeCell ref="DS7:DZ7"/>
    <mergeCell ref="EC7:EJ7"/>
    <mergeCell ref="A8:B8"/>
    <mergeCell ref="J8:K8"/>
    <mergeCell ref="O8:P8"/>
    <mergeCell ref="T8:U8"/>
    <mergeCell ref="Y8:Z8"/>
    <mergeCell ref="AF7:AM7"/>
    <mergeCell ref="AP7:AW7"/>
    <mergeCell ref="BA7:BH7"/>
    <mergeCell ref="BK7:BR7"/>
    <mergeCell ref="BU7:CB7"/>
    <mergeCell ref="CE7:CL7"/>
    <mergeCell ref="A7:B7"/>
    <mergeCell ref="E7:G7"/>
    <mergeCell ref="J7:L7"/>
    <mergeCell ref="O7:Q7"/>
    <mergeCell ref="T7:V7"/>
    <mergeCell ref="Y7:AA7"/>
    <mergeCell ref="DS8:DU8"/>
    <mergeCell ref="DX8:DZ8"/>
    <mergeCell ref="EC8:EE8"/>
    <mergeCell ref="EH8:EJ8"/>
    <mergeCell ref="A11:B11"/>
    <mergeCell ref="A12:B12"/>
    <mergeCell ref="CO8:CQ8"/>
    <mergeCell ref="CT8:CV8"/>
    <mergeCell ref="CY8:DA8"/>
    <mergeCell ref="DD8:DF8"/>
    <mergeCell ref="DI8:DK8"/>
    <mergeCell ref="DN8:DP8"/>
    <mergeCell ref="BK8:BM8"/>
    <mergeCell ref="BP8:BR8"/>
    <mergeCell ref="BU8:BW8"/>
    <mergeCell ref="BZ8:CB8"/>
    <mergeCell ref="CE8:CG8"/>
    <mergeCell ref="CJ8:CL8"/>
    <mergeCell ref="AF8:AH8"/>
    <mergeCell ref="AK8:AM8"/>
    <mergeCell ref="AP8:AR8"/>
    <mergeCell ref="AU8:AW8"/>
    <mergeCell ref="BA8:BC8"/>
    <mergeCell ref="BF8:BH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Q38:T38"/>
    <mergeCell ref="U38:X38"/>
    <mergeCell ref="Y38:AB38"/>
    <mergeCell ref="AE38:AH38"/>
    <mergeCell ref="A25:B25"/>
    <mergeCell ref="A26:B26"/>
    <mergeCell ref="A27:B27"/>
    <mergeCell ref="A28:B28"/>
    <mergeCell ref="A31:B31"/>
    <mergeCell ref="E38:G38"/>
    <mergeCell ref="AA39:AB39"/>
    <mergeCell ref="AE39:AF39"/>
    <mergeCell ref="AG39:AH39"/>
    <mergeCell ref="AI39:AJ39"/>
    <mergeCell ref="AK39:AL39"/>
    <mergeCell ref="AM39:AN39"/>
    <mergeCell ref="BI38:BL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I38:AL38"/>
    <mergeCell ref="AM38:AP38"/>
    <mergeCell ref="AQ38:AT38"/>
    <mergeCell ref="AU38:AX38"/>
    <mergeCell ref="BA38:BD38"/>
    <mergeCell ref="BE38:BH38"/>
    <mergeCell ref="I38:L38"/>
    <mergeCell ref="M38:P38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BA39:BB39"/>
  </mergeCells>
  <pageMargins left="0.7" right="0.7" top="0.75" bottom="0.75" header="0.3" footer="0.3"/>
  <ignoredErrors>
    <ignoredError sqref="D12:D2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6"/>
  <sheetViews>
    <sheetView workbookViewId="0"/>
  </sheetViews>
  <sheetFormatPr defaultRowHeight="12.75"/>
  <cols>
    <col min="1" max="1" width="5.5703125" customWidth="1"/>
    <col min="2" max="2" width="26" customWidth="1"/>
    <col min="3" max="3" width="7.85546875" style="1" customWidth="1"/>
    <col min="4" max="4" width="10" customWidth="1"/>
    <col min="5" max="5" width="9.5703125" customWidth="1"/>
    <col min="6" max="6" width="9.85546875" customWidth="1"/>
    <col min="7" max="7" width="4.85546875" customWidth="1"/>
    <col min="8" max="8" width="10.42578125" customWidth="1"/>
    <col min="9" max="9" width="11.42578125" customWidth="1"/>
  </cols>
  <sheetData>
    <row r="1" spans="1:9" ht="30">
      <c r="A1" s="132" t="s">
        <v>114</v>
      </c>
      <c r="B1" s="52"/>
      <c r="F1" s="157" t="s">
        <v>318</v>
      </c>
    </row>
    <row r="2" spans="1:9" ht="9.75" customHeight="1">
      <c r="E2" s="178"/>
      <c r="F2" s="178"/>
      <c r="G2" s="178"/>
    </row>
    <row r="3" spans="1:9" ht="18">
      <c r="A3" s="120" t="s">
        <v>56</v>
      </c>
      <c r="B3" s="120"/>
      <c r="C3" s="7" t="s">
        <v>166</v>
      </c>
      <c r="D3" s="453"/>
      <c r="E3" s="453"/>
      <c r="F3" s="56" t="s">
        <v>188</v>
      </c>
      <c r="G3" s="239" t="s">
        <v>337</v>
      </c>
      <c r="I3" s="160"/>
    </row>
    <row r="4" spans="1:9" ht="12" customHeight="1">
      <c r="C4"/>
    </row>
    <row r="5" spans="1:9" ht="18">
      <c r="A5" s="18"/>
      <c r="B5" s="50" t="s">
        <v>196</v>
      </c>
      <c r="C5" s="7"/>
      <c r="E5" s="147">
        <v>23</v>
      </c>
      <c r="F5" s="232">
        <v>60</v>
      </c>
      <c r="G5" s="150"/>
    </row>
    <row r="6" spans="1:9" ht="18">
      <c r="B6" s="120" t="s">
        <v>169</v>
      </c>
      <c r="C6" s="7">
        <v>1</v>
      </c>
      <c r="E6" s="51">
        <v>44</v>
      </c>
      <c r="F6" s="231">
        <v>60</v>
      </c>
      <c r="G6" s="11"/>
    </row>
    <row r="7" spans="1:9" ht="18">
      <c r="B7" s="50" t="s">
        <v>168</v>
      </c>
      <c r="C7" s="7"/>
      <c r="E7" s="147" t="s">
        <v>261</v>
      </c>
      <c r="F7" s="232">
        <v>60</v>
      </c>
      <c r="G7" s="11"/>
    </row>
    <row r="8" spans="1:9" ht="18">
      <c r="A8" s="188"/>
      <c r="B8" s="120" t="s">
        <v>191</v>
      </c>
      <c r="C8" s="7">
        <v>1</v>
      </c>
      <c r="E8" s="51">
        <v>55</v>
      </c>
      <c r="F8" s="231">
        <v>60</v>
      </c>
      <c r="G8" s="19"/>
    </row>
    <row r="9" spans="1:9" ht="10.5" customHeight="1">
      <c r="F9" s="50"/>
    </row>
    <row r="10" spans="1:9" ht="18">
      <c r="A10" s="18"/>
      <c r="B10" s="50" t="s">
        <v>54</v>
      </c>
      <c r="C10" s="7"/>
      <c r="E10" s="314" t="s">
        <v>261</v>
      </c>
      <c r="F10" s="232">
        <v>50</v>
      </c>
      <c r="G10" s="150"/>
    </row>
    <row r="11" spans="1:9" ht="18">
      <c r="A11" s="18"/>
      <c r="B11" s="50" t="s">
        <v>198</v>
      </c>
      <c r="C11" s="7"/>
      <c r="E11" s="147">
        <v>99</v>
      </c>
      <c r="F11" s="232">
        <v>50</v>
      </c>
      <c r="G11" s="150"/>
    </row>
    <row r="12" spans="1:9" ht="18">
      <c r="A12" s="226"/>
      <c r="B12" s="120" t="s">
        <v>215</v>
      </c>
      <c r="C12" s="7"/>
      <c r="E12" s="314" t="s">
        <v>261</v>
      </c>
      <c r="F12" s="231">
        <v>50</v>
      </c>
      <c r="G12" s="19"/>
    </row>
    <row r="13" spans="1:9" ht="18">
      <c r="B13" s="120" t="s">
        <v>239</v>
      </c>
      <c r="C13" s="7"/>
      <c r="E13" s="51">
        <v>81</v>
      </c>
      <c r="F13" s="231">
        <v>50</v>
      </c>
      <c r="G13" s="11"/>
    </row>
    <row r="14" spans="1:9" ht="18">
      <c r="B14" s="120" t="s">
        <v>201</v>
      </c>
      <c r="C14" s="7">
        <v>1</v>
      </c>
      <c r="E14" s="51">
        <v>53</v>
      </c>
      <c r="F14" s="231">
        <v>50</v>
      </c>
      <c r="G14" s="19"/>
    </row>
    <row r="15" spans="1:9">
      <c r="F15" s="160"/>
    </row>
    <row r="16" spans="1:9" ht="18">
      <c r="B16" s="120" t="s">
        <v>101</v>
      </c>
      <c r="C16" s="7">
        <v>1</v>
      </c>
      <c r="E16" s="135" t="s">
        <v>260</v>
      </c>
      <c r="F16" s="231">
        <v>40</v>
      </c>
      <c r="G16" s="19"/>
    </row>
    <row r="17" spans="1:7" ht="18">
      <c r="B17" s="50" t="s">
        <v>219</v>
      </c>
      <c r="C17" s="7"/>
      <c r="E17" s="147" t="s">
        <v>220</v>
      </c>
      <c r="F17" s="232">
        <v>40</v>
      </c>
      <c r="G17" s="19"/>
    </row>
    <row r="18" spans="1:7" ht="18">
      <c r="B18" s="120" t="s">
        <v>60</v>
      </c>
      <c r="C18" s="7">
        <v>1</v>
      </c>
      <c r="E18" s="135" t="s">
        <v>259</v>
      </c>
      <c r="F18" s="231">
        <v>40</v>
      </c>
      <c r="G18" s="150"/>
    </row>
    <row r="19" spans="1:7" ht="18">
      <c r="B19" s="120" t="s">
        <v>139</v>
      </c>
      <c r="C19" s="7">
        <v>1</v>
      </c>
      <c r="E19" s="51">
        <v>48</v>
      </c>
      <c r="F19" s="231">
        <v>40</v>
      </c>
      <c r="G19" s="19"/>
    </row>
    <row r="20" spans="1:7">
      <c r="F20" s="160"/>
    </row>
    <row r="21" spans="1:7" ht="18">
      <c r="B21" s="120" t="s">
        <v>109</v>
      </c>
      <c r="C21" s="7">
        <v>1</v>
      </c>
      <c r="E21" s="51">
        <v>67</v>
      </c>
      <c r="F21" s="231">
        <v>30</v>
      </c>
      <c r="G21" s="19"/>
    </row>
    <row r="22" spans="1:7" ht="18">
      <c r="B22" s="50" t="s">
        <v>123</v>
      </c>
      <c r="C22" s="7"/>
      <c r="E22" s="147">
        <v>75</v>
      </c>
      <c r="F22" s="232">
        <v>30</v>
      </c>
      <c r="G22" s="19"/>
    </row>
    <row r="23" spans="1:7" ht="15" customHeight="1">
      <c r="C23" s="11">
        <f>SUM(C4:C22)</f>
        <v>7</v>
      </c>
      <c r="F23" s="50"/>
    </row>
    <row r="24" spans="1:7" ht="18">
      <c r="A24" s="223"/>
      <c r="B24" s="120" t="s">
        <v>164</v>
      </c>
      <c r="C24" s="7">
        <v>1</v>
      </c>
      <c r="E24" s="51">
        <v>12</v>
      </c>
      <c r="F24" s="233">
        <v>20</v>
      </c>
      <c r="G24" s="150"/>
    </row>
    <row r="25" spans="1:7" ht="18">
      <c r="A25" s="223"/>
      <c r="B25" s="120" t="s">
        <v>75</v>
      </c>
      <c r="C25" s="7">
        <v>1</v>
      </c>
      <c r="E25" s="51">
        <v>56</v>
      </c>
      <c r="F25" s="231">
        <v>20</v>
      </c>
      <c r="G25" s="19"/>
    </row>
    <row r="26" spans="1:7" ht="18">
      <c r="A26" s="77"/>
      <c r="B26" s="50" t="s">
        <v>170</v>
      </c>
      <c r="E26" s="147">
        <v>88</v>
      </c>
      <c r="F26" s="232">
        <v>20</v>
      </c>
      <c r="G26" s="19"/>
    </row>
    <row r="27" spans="1:7" ht="18">
      <c r="B27" s="120" t="s">
        <v>195</v>
      </c>
      <c r="C27" s="7">
        <v>1</v>
      </c>
      <c r="E27" s="51">
        <v>19</v>
      </c>
      <c r="F27" s="233">
        <v>20</v>
      </c>
      <c r="G27" s="11"/>
    </row>
    <row r="28" spans="1:7" ht="18">
      <c r="B28" s="120" t="s">
        <v>121</v>
      </c>
      <c r="C28" s="7">
        <v>1</v>
      </c>
      <c r="E28" s="51">
        <v>80</v>
      </c>
      <c r="F28" s="231">
        <v>20</v>
      </c>
      <c r="G28" s="150"/>
    </row>
    <row r="29" spans="1:7">
      <c r="F29" s="160"/>
    </row>
    <row r="30" spans="1:7" ht="18">
      <c r="A30" s="223"/>
      <c r="B30" s="120" t="s">
        <v>112</v>
      </c>
      <c r="C30" s="7">
        <v>1</v>
      </c>
      <c r="E30" s="51">
        <v>41</v>
      </c>
      <c r="F30" s="231">
        <v>15</v>
      </c>
      <c r="G30" s="150"/>
    </row>
    <row r="31" spans="1:7" ht="18">
      <c r="B31" s="134" t="s">
        <v>10</v>
      </c>
      <c r="C31" s="7">
        <v>1</v>
      </c>
      <c r="E31" s="135">
        <v>13</v>
      </c>
      <c r="F31" s="231">
        <v>15</v>
      </c>
      <c r="G31" s="150"/>
    </row>
    <row r="32" spans="1:7" ht="18">
      <c r="A32" s="18"/>
      <c r="B32" s="120" t="s">
        <v>194</v>
      </c>
      <c r="C32" s="7">
        <v>1</v>
      </c>
      <c r="E32" s="51">
        <v>17</v>
      </c>
      <c r="F32" s="231">
        <v>15</v>
      </c>
      <c r="G32" s="11"/>
    </row>
    <row r="33" spans="1:7">
      <c r="C33" s="377"/>
      <c r="F33" s="160"/>
    </row>
    <row r="34" spans="1:7" ht="18">
      <c r="A34" s="18"/>
      <c r="B34" s="120" t="s">
        <v>158</v>
      </c>
      <c r="C34" s="7">
        <v>1</v>
      </c>
      <c r="E34" s="51">
        <v>33</v>
      </c>
      <c r="F34" s="233">
        <v>10</v>
      </c>
      <c r="G34" s="150"/>
    </row>
    <row r="35" spans="1:7" ht="18">
      <c r="A35" s="50"/>
      <c r="B35" s="120" t="s">
        <v>103</v>
      </c>
      <c r="C35" s="7">
        <v>1</v>
      </c>
      <c r="E35" s="51">
        <v>77</v>
      </c>
      <c r="F35" s="233">
        <v>10</v>
      </c>
      <c r="G35" s="150"/>
    </row>
    <row r="36" spans="1:7" ht="18">
      <c r="A36" s="50"/>
      <c r="B36" s="120" t="s">
        <v>9</v>
      </c>
      <c r="C36" s="7">
        <v>1</v>
      </c>
      <c r="E36" s="51">
        <v>21</v>
      </c>
      <c r="F36" s="231">
        <v>10</v>
      </c>
      <c r="G36" s="150"/>
    </row>
    <row r="37" spans="1:7" ht="18">
      <c r="A37" s="18"/>
      <c r="B37" s="120" t="s">
        <v>147</v>
      </c>
      <c r="C37" s="7">
        <v>1</v>
      </c>
      <c r="E37" s="51">
        <v>15</v>
      </c>
      <c r="F37" s="231">
        <v>10</v>
      </c>
      <c r="G37" s="19"/>
    </row>
    <row r="38" spans="1:7" ht="18">
      <c r="A38" s="50"/>
      <c r="B38" s="50" t="s">
        <v>31</v>
      </c>
      <c r="C38" s="7"/>
      <c r="E38" s="147">
        <v>57</v>
      </c>
      <c r="F38" s="231">
        <v>10</v>
      </c>
      <c r="G38" s="19"/>
    </row>
    <row r="39" spans="1:7" ht="13.5" customHeight="1">
      <c r="F39" s="50"/>
    </row>
    <row r="40" spans="1:7" ht="18">
      <c r="A40" s="77"/>
      <c r="B40" s="50" t="s">
        <v>36</v>
      </c>
      <c r="E40" s="147" t="s">
        <v>30</v>
      </c>
      <c r="F40" s="231">
        <v>5</v>
      </c>
      <c r="G40" s="19"/>
    </row>
    <row r="41" spans="1:7" ht="18">
      <c r="A41" s="77"/>
      <c r="B41" s="120" t="s">
        <v>154</v>
      </c>
      <c r="C41" s="7">
        <v>1</v>
      </c>
      <c r="E41" s="51">
        <v>52</v>
      </c>
      <c r="F41" s="231">
        <v>5</v>
      </c>
      <c r="G41" s="19"/>
    </row>
    <row r="42" spans="1:7" ht="18">
      <c r="A42" s="18"/>
      <c r="B42" s="120" t="s">
        <v>190</v>
      </c>
      <c r="C42" s="7">
        <v>1</v>
      </c>
      <c r="E42" s="135">
        <v>16</v>
      </c>
      <c r="F42" s="233">
        <v>5</v>
      </c>
      <c r="G42" s="19"/>
    </row>
    <row r="43" spans="1:7" ht="18">
      <c r="A43" s="18"/>
      <c r="B43" s="120" t="s">
        <v>19</v>
      </c>
      <c r="C43" s="7">
        <v>1</v>
      </c>
      <c r="E43" s="51">
        <v>26</v>
      </c>
      <c r="F43" s="231">
        <v>5</v>
      </c>
      <c r="G43" s="19"/>
    </row>
    <row r="44" spans="1:7" ht="13.5" customHeight="1">
      <c r="C44" s="368"/>
      <c r="F44" s="50"/>
    </row>
    <row r="45" spans="1:7" ht="18">
      <c r="A45" s="223"/>
      <c r="B45" s="120" t="s">
        <v>38</v>
      </c>
      <c r="C45" s="7">
        <v>1</v>
      </c>
      <c r="E45" s="135" t="s">
        <v>241</v>
      </c>
      <c r="F45" s="231" t="s">
        <v>57</v>
      </c>
      <c r="G45" s="19"/>
    </row>
    <row r="46" spans="1:7" ht="18">
      <c r="A46" s="77"/>
      <c r="B46" s="120" t="s">
        <v>138</v>
      </c>
      <c r="C46" s="7">
        <v>1</v>
      </c>
      <c r="E46" s="51">
        <v>70</v>
      </c>
      <c r="F46" s="231" t="s">
        <v>57</v>
      </c>
      <c r="G46" s="150"/>
    </row>
    <row r="47" spans="1:7" ht="18">
      <c r="A47" s="18"/>
      <c r="B47" s="120" t="s">
        <v>237</v>
      </c>
      <c r="C47" s="7">
        <v>1</v>
      </c>
      <c r="E47" s="51">
        <v>25</v>
      </c>
      <c r="F47" s="233" t="s">
        <v>57</v>
      </c>
      <c r="G47" s="19"/>
    </row>
    <row r="48" spans="1:7" ht="18">
      <c r="A48" s="77"/>
      <c r="B48" s="50"/>
      <c r="C48" s="11">
        <f>SUM(C24:C46)</f>
        <v>16</v>
      </c>
      <c r="D48" s="50"/>
      <c r="E48" s="51"/>
    </row>
    <row r="49" spans="1:9" ht="26.25">
      <c r="A49" s="223"/>
      <c r="B49" s="52"/>
      <c r="F49" s="157" t="str">
        <f>F1</f>
        <v>2020 SUMMER MF Series</v>
      </c>
    </row>
    <row r="50" spans="1:9" ht="23.25" customHeight="1">
      <c r="A50" s="132" t="s">
        <v>114</v>
      </c>
      <c r="B50" s="181"/>
      <c r="C50" s="326"/>
      <c r="D50" s="174"/>
      <c r="E50" s="174"/>
      <c r="F50" s="174"/>
      <c r="H50" s="174"/>
      <c r="I50" s="174"/>
    </row>
    <row r="51" spans="1:9" ht="21.75" customHeight="1">
      <c r="B51" s="273"/>
      <c r="F51" s="56" t="s">
        <v>188</v>
      </c>
      <c r="G51" s="239" t="str">
        <f>G3</f>
        <v>26th March 2020</v>
      </c>
    </row>
    <row r="52" spans="1:9" ht="18.75" thickBot="1">
      <c r="A52" s="50"/>
    </row>
    <row r="53" spans="1:9" ht="26.25" customHeight="1" thickBot="1">
      <c r="C53" s="450" t="s">
        <v>189</v>
      </c>
      <c r="D53" s="451"/>
      <c r="E53" s="451"/>
      <c r="F53" s="452"/>
      <c r="G53" s="185"/>
      <c r="H53" s="450" t="s">
        <v>280</v>
      </c>
      <c r="I53" s="452"/>
    </row>
    <row r="54" spans="1:9" ht="13.5" thickBot="1">
      <c r="B54" s="181"/>
    </row>
    <row r="55" spans="1:9" ht="18.75" thickBot="1">
      <c r="A55" s="120"/>
      <c r="B55" s="181"/>
      <c r="D55" s="54" t="s">
        <v>58</v>
      </c>
      <c r="E55" s="54" t="s">
        <v>59</v>
      </c>
      <c r="F55" s="54" t="s">
        <v>197</v>
      </c>
      <c r="H55" s="54" t="s">
        <v>58</v>
      </c>
      <c r="I55" s="54" t="s">
        <v>59</v>
      </c>
    </row>
    <row r="56" spans="1:9" ht="12" customHeight="1" thickBot="1">
      <c r="B56" s="181"/>
      <c r="C56" s="266"/>
      <c r="D56" s="174"/>
      <c r="E56" s="174"/>
      <c r="F56" s="174"/>
      <c r="H56" s="174"/>
      <c r="I56" s="174"/>
    </row>
    <row r="57" spans="1:9" ht="21" thickBot="1">
      <c r="A57" s="272" t="s">
        <v>281</v>
      </c>
      <c r="B57" s="270"/>
      <c r="C57" s="267"/>
      <c r="D57" s="268"/>
      <c r="E57" s="269"/>
      <c r="F57" s="269"/>
      <c r="H57" s="268"/>
      <c r="I57" s="269"/>
    </row>
    <row r="58" spans="1:9" ht="20.25">
      <c r="A58" s="272"/>
      <c r="B58" s="334" t="s">
        <v>282</v>
      </c>
      <c r="C58" s="331"/>
      <c r="D58" s="155"/>
      <c r="E58" s="88"/>
      <c r="F58" s="88"/>
      <c r="H58" s="155"/>
      <c r="I58" s="88"/>
    </row>
    <row r="59" spans="1:9" ht="21" customHeight="1">
      <c r="A59" s="272"/>
      <c r="C59" s="1" t="s">
        <v>199</v>
      </c>
      <c r="D59" s="335" t="s">
        <v>296</v>
      </c>
      <c r="E59" s="335" t="s">
        <v>296</v>
      </c>
      <c r="F59" s="335" t="s">
        <v>296</v>
      </c>
      <c r="H59" s="335" t="s">
        <v>296</v>
      </c>
      <c r="I59" s="335" t="s">
        <v>296</v>
      </c>
    </row>
    <row r="60" spans="1:9" ht="9.75" customHeight="1">
      <c r="C60" s="203"/>
      <c r="D60" s="207"/>
      <c r="E60" s="207"/>
      <c r="F60" s="207"/>
      <c r="H60" s="207"/>
      <c r="I60" s="207"/>
    </row>
    <row r="61" spans="1:9" ht="20.25">
      <c r="C61" s="56">
        <v>1</v>
      </c>
      <c r="D61" s="55"/>
      <c r="E61" s="53"/>
      <c r="F61" s="53"/>
      <c r="H61" s="55"/>
      <c r="I61" s="53"/>
    </row>
    <row r="62" spans="1:9" ht="20.25">
      <c r="A62" s="69"/>
      <c r="C62" s="56">
        <v>2</v>
      </c>
      <c r="D62" s="55"/>
      <c r="E62" s="53"/>
      <c r="F62" s="53"/>
      <c r="H62" s="55"/>
      <c r="I62" s="53"/>
    </row>
    <row r="63" spans="1:9" ht="20.25">
      <c r="A63" s="69" t="s">
        <v>135</v>
      </c>
      <c r="C63" s="56">
        <v>3</v>
      </c>
      <c r="D63" s="55"/>
      <c r="E63" s="53"/>
      <c r="F63" s="53"/>
      <c r="H63" s="55"/>
      <c r="I63" s="53"/>
    </row>
    <row r="64" spans="1:9" ht="20.25">
      <c r="A64" s="82" t="s">
        <v>236</v>
      </c>
      <c r="C64" s="56">
        <v>4</v>
      </c>
      <c r="D64" s="55"/>
      <c r="E64" s="53"/>
      <c r="F64" s="53"/>
      <c r="H64" s="55"/>
      <c r="I64" s="53"/>
    </row>
    <row r="65" spans="1:9" ht="20.25">
      <c r="A65" s="82"/>
      <c r="C65" s="56">
        <v>5</v>
      </c>
      <c r="D65" s="55"/>
      <c r="E65" s="53"/>
      <c r="F65" s="53"/>
      <c r="H65" s="55"/>
      <c r="I65" s="53"/>
    </row>
    <row r="66" spans="1:9" ht="20.25">
      <c r="A66" s="160" t="s">
        <v>283</v>
      </c>
      <c r="C66" s="56">
        <v>6</v>
      </c>
      <c r="D66" s="55"/>
      <c r="E66" s="53"/>
      <c r="F66" s="53"/>
      <c r="H66" s="55"/>
      <c r="I66" s="53"/>
    </row>
    <row r="67" spans="1:9" ht="20.25">
      <c r="A67" s="160" t="s">
        <v>284</v>
      </c>
      <c r="C67" s="56">
        <v>7</v>
      </c>
      <c r="D67" s="55"/>
      <c r="E67" s="53"/>
      <c r="F67" s="53"/>
      <c r="H67" s="55"/>
      <c r="I67" s="53"/>
    </row>
    <row r="68" spans="1:9" ht="20.25">
      <c r="B68" s="69" t="s">
        <v>79</v>
      </c>
      <c r="C68" s="56">
        <v>8</v>
      </c>
      <c r="D68" s="55"/>
      <c r="E68" s="53"/>
      <c r="F68" s="53"/>
      <c r="H68" s="55"/>
      <c r="I68" s="53"/>
    </row>
    <row r="69" spans="1:9" ht="20.25">
      <c r="B69" s="69" t="s">
        <v>148</v>
      </c>
      <c r="C69" s="56">
        <v>9</v>
      </c>
      <c r="D69" s="55"/>
      <c r="E69" s="53"/>
      <c r="F69" s="53"/>
      <c r="H69" s="55"/>
      <c r="I69" s="53"/>
    </row>
    <row r="70" spans="1:9" ht="20.25">
      <c r="A70" s="69"/>
      <c r="C70" s="56">
        <v>10</v>
      </c>
      <c r="D70" s="55"/>
      <c r="E70" s="53"/>
      <c r="F70" s="53"/>
      <c r="H70" s="55"/>
      <c r="I70" s="53"/>
    </row>
    <row r="71" spans="1:9" ht="20.25">
      <c r="A71" s="69"/>
      <c r="C71" s="56">
        <v>11</v>
      </c>
      <c r="D71" s="55"/>
      <c r="E71" s="53"/>
      <c r="F71" s="53"/>
      <c r="H71" s="55"/>
      <c r="I71" s="53"/>
    </row>
    <row r="72" spans="1:9" ht="20.25">
      <c r="A72" s="278" t="s">
        <v>285</v>
      </c>
      <c r="B72" s="278"/>
      <c r="C72" s="56">
        <v>12</v>
      </c>
      <c r="D72" s="55"/>
      <c r="E72" s="53"/>
      <c r="F72" s="53"/>
      <c r="H72" s="55"/>
      <c r="I72" s="53"/>
    </row>
    <row r="73" spans="1:9" ht="20.25">
      <c r="B73" s="278"/>
      <c r="C73" s="56">
        <v>13</v>
      </c>
      <c r="D73" s="55"/>
      <c r="E73" s="53"/>
      <c r="F73" s="53"/>
      <c r="H73" s="55"/>
      <c r="I73" s="53"/>
    </row>
    <row r="74" spans="1:9" ht="20.25">
      <c r="C74" s="56">
        <v>14</v>
      </c>
      <c r="D74" s="55"/>
      <c r="E74" s="53"/>
      <c r="F74" s="53"/>
      <c r="H74" s="55"/>
      <c r="I74" s="53"/>
    </row>
    <row r="75" spans="1:9" ht="20.25">
      <c r="A75" s="69" t="s">
        <v>287</v>
      </c>
      <c r="C75" s="56">
        <v>15</v>
      </c>
      <c r="D75" s="55"/>
      <c r="E75" s="53"/>
      <c r="F75" s="53"/>
      <c r="H75" s="55"/>
      <c r="I75" s="53"/>
    </row>
    <row r="76" spans="1:9" ht="20.25">
      <c r="A76" s="69" t="s">
        <v>286</v>
      </c>
      <c r="B76" s="50"/>
      <c r="C76" s="56">
        <v>16</v>
      </c>
      <c r="D76" s="55"/>
      <c r="E76" s="53"/>
      <c r="F76" s="53"/>
      <c r="H76" s="55"/>
      <c r="I76" s="53"/>
    </row>
    <row r="77" spans="1:9" ht="20.25">
      <c r="A77" s="69" t="s">
        <v>288</v>
      </c>
      <c r="B77" s="50"/>
      <c r="C77" s="56">
        <v>17</v>
      </c>
      <c r="D77" s="55"/>
      <c r="E77" s="53"/>
      <c r="F77" s="53"/>
      <c r="H77" s="55"/>
      <c r="I77" s="53"/>
    </row>
    <row r="78" spans="1:9" ht="20.25">
      <c r="B78" s="50"/>
      <c r="C78" s="56">
        <v>18</v>
      </c>
      <c r="D78" s="55"/>
      <c r="E78" s="53"/>
      <c r="F78" s="53"/>
      <c r="H78" s="55"/>
      <c r="I78" s="53"/>
    </row>
    <row r="79" spans="1:9" ht="20.25">
      <c r="A79" s="69" t="s">
        <v>290</v>
      </c>
      <c r="B79" s="50"/>
      <c r="C79" s="56">
        <v>19</v>
      </c>
      <c r="D79" s="55"/>
      <c r="E79" s="53"/>
      <c r="F79" s="53"/>
      <c r="H79" s="55"/>
      <c r="I79" s="53"/>
    </row>
    <row r="80" spans="1:9" ht="20.25">
      <c r="A80" s="69" t="s">
        <v>289</v>
      </c>
      <c r="B80" s="50"/>
      <c r="C80" s="56">
        <v>20</v>
      </c>
      <c r="D80" s="55"/>
      <c r="E80" s="53"/>
      <c r="F80" s="53"/>
      <c r="H80" s="55"/>
      <c r="I80" s="53"/>
    </row>
    <row r="81" spans="1:9" ht="20.25">
      <c r="A81" s="69"/>
      <c r="B81" s="50"/>
      <c r="C81" s="56">
        <v>21</v>
      </c>
      <c r="D81" s="55"/>
      <c r="E81" s="53"/>
      <c r="F81" s="53"/>
      <c r="G81" s="56"/>
      <c r="H81" s="55"/>
      <c r="I81" s="53"/>
    </row>
    <row r="82" spans="1:9" ht="20.25">
      <c r="A82" s="271" t="s">
        <v>291</v>
      </c>
      <c r="B82" s="50"/>
      <c r="C82" s="56">
        <v>22</v>
      </c>
      <c r="D82" s="55"/>
      <c r="E82" s="53"/>
      <c r="F82" s="53"/>
      <c r="G82" s="56"/>
      <c r="H82" s="55"/>
      <c r="I82" s="53"/>
    </row>
    <row r="83" spans="1:9" ht="20.25">
      <c r="A83" s="271" t="s">
        <v>312</v>
      </c>
      <c r="B83" s="50"/>
      <c r="C83" s="56">
        <v>23</v>
      </c>
      <c r="D83" s="55"/>
      <c r="E83" s="53"/>
      <c r="F83" s="53"/>
      <c r="G83" s="56"/>
      <c r="H83" s="55"/>
      <c r="I83" s="53"/>
    </row>
    <row r="84" spans="1:9" ht="21" customHeight="1">
      <c r="A84" s="271"/>
      <c r="C84"/>
    </row>
    <row r="85" spans="1:9" ht="16.5" thickBot="1">
      <c r="A85" s="300" t="s">
        <v>292</v>
      </c>
      <c r="B85" s="300"/>
      <c r="C85" s="301"/>
      <c r="G85" s="56"/>
    </row>
    <row r="86" spans="1:9" ht="21" thickBot="1">
      <c r="A86" s="300"/>
      <c r="B86" s="300" t="s">
        <v>293</v>
      </c>
      <c r="C86" s="51"/>
      <c r="D86" s="268"/>
      <c r="E86" s="269"/>
      <c r="F86" s="269"/>
      <c r="H86" s="268"/>
      <c r="I86" s="269"/>
    </row>
    <row r="89" spans="1:9" ht="18">
      <c r="A89" s="50" t="s">
        <v>294</v>
      </c>
    </row>
    <row r="90" spans="1:9" ht="18">
      <c r="A90" s="50"/>
      <c r="B90" s="333" t="s">
        <v>117</v>
      </c>
    </row>
    <row r="91" spans="1:9" ht="15">
      <c r="A91" s="133"/>
    </row>
    <row r="92" spans="1:9" ht="15">
      <c r="A92" s="133"/>
      <c r="E92" s="69"/>
    </row>
    <row r="96" spans="1:9">
      <c r="A96" s="69"/>
    </row>
  </sheetData>
  <mergeCells count="3">
    <mergeCell ref="C53:F53"/>
    <mergeCell ref="H53:I53"/>
    <mergeCell ref="D3:E3"/>
  </mergeCells>
  <phoneticPr fontId="2" type="noConversion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  <ignoredErrors>
    <ignoredError sqref="E45 E14:E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M79"/>
  <sheetViews>
    <sheetView workbookViewId="0">
      <selection activeCell="O38" sqref="O38:U38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2" width="5.28515625" style="5" customWidth="1"/>
    <col min="13" max="13" width="6.28515625" style="5" customWidth="1"/>
    <col min="14" max="18" width="5.28515625" style="5" customWidth="1"/>
    <col min="19" max="19" width="6" style="5" customWidth="1"/>
    <col min="20" max="23" width="5.28515625" style="5" customWidth="1"/>
    <col min="24" max="24" width="6" style="5" customWidth="1"/>
    <col min="25" max="28" width="5.28515625" style="5" customWidth="1"/>
    <col min="29" max="29" width="6" style="5" customWidth="1"/>
    <col min="30" max="31" width="5.28515625" style="5" customWidth="1"/>
    <col min="32" max="79" width="4.7109375" customWidth="1"/>
  </cols>
  <sheetData>
    <row r="1" spans="1:91" ht="27">
      <c r="C1" s="127" t="s">
        <v>114</v>
      </c>
      <c r="D1" s="12"/>
      <c r="E1" s="5"/>
      <c r="F1" s="5"/>
      <c r="G1" s="5"/>
      <c r="I1" s="1"/>
      <c r="J1" s="1"/>
      <c r="K1"/>
      <c r="L1"/>
      <c r="O1" s="14"/>
      <c r="P1" s="1"/>
      <c r="Q1" s="1"/>
      <c r="R1" s="198"/>
      <c r="S1" s="1"/>
      <c r="T1" s="1"/>
      <c r="U1" s="9" t="s">
        <v>20</v>
      </c>
      <c r="V1" s="1"/>
      <c r="W1" s="1"/>
      <c r="X1" s="9" t="s">
        <v>18</v>
      </c>
      <c r="AA1" s="1"/>
      <c r="AB1" s="1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</row>
    <row r="2" spans="1:91" ht="14.25" customHeight="1">
      <c r="E2" s="5"/>
      <c r="F2" s="5"/>
      <c r="G2" s="5"/>
      <c r="I2" s="1"/>
      <c r="J2" s="1"/>
      <c r="K2" s="1"/>
      <c r="L2" s="198"/>
      <c r="N2" s="1"/>
      <c r="O2" s="1"/>
      <c r="P2" s="1"/>
      <c r="U2" s="9" t="s">
        <v>14</v>
      </c>
      <c r="V2" s="1"/>
      <c r="W2" s="1"/>
      <c r="X2" s="9" t="s">
        <v>15</v>
      </c>
      <c r="AA2" s="1"/>
      <c r="AB2" s="1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</row>
    <row r="3" spans="1:91" ht="24" customHeight="1">
      <c r="C3" s="59" t="s">
        <v>298</v>
      </c>
      <c r="E3" s="5"/>
      <c r="F3" s="5"/>
      <c r="G3" s="5"/>
      <c r="I3" s="85" t="str">
        <f>'MARK FOY RESULTS'!C3</f>
        <v>2019/2020 Mark Foy Championship</v>
      </c>
      <c r="J3" s="1"/>
      <c r="K3" s="1"/>
      <c r="L3" s="198"/>
      <c r="N3" s="1"/>
      <c r="O3"/>
      <c r="P3" s="1"/>
      <c r="U3" s="6"/>
      <c r="X3" s="6" t="s">
        <v>25</v>
      </c>
      <c r="AE3" s="140">
        <f>DNC</f>
        <v>17</v>
      </c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</row>
    <row r="4" spans="1:91">
      <c r="E4" s="5"/>
      <c r="F4" s="5"/>
      <c r="G4" s="5"/>
      <c r="I4" s="1"/>
      <c r="J4" s="1"/>
      <c r="K4" s="1"/>
      <c r="L4" s="198"/>
      <c r="M4" s="1"/>
      <c r="N4" s="1"/>
      <c r="O4" s="1"/>
      <c r="P4" s="1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</row>
    <row r="5" spans="1:91" ht="15">
      <c r="C5" s="131" t="s">
        <v>118</v>
      </c>
      <c r="E5" s="5"/>
      <c r="F5" s="5"/>
      <c r="G5" s="5"/>
      <c r="I5" s="1"/>
      <c r="J5" s="1"/>
      <c r="K5" s="1"/>
      <c r="L5" s="198"/>
      <c r="M5" s="1"/>
      <c r="N5" s="1"/>
      <c r="O5" s="1"/>
      <c r="P5" s="1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</row>
    <row r="6" spans="1:91">
      <c r="E6" s="5"/>
      <c r="F6" s="5"/>
      <c r="G6" s="5"/>
      <c r="I6" s="1"/>
      <c r="J6" s="1"/>
      <c r="K6" s="1"/>
      <c r="L6" s="198"/>
      <c r="M6" s="1"/>
      <c r="N6" s="1"/>
      <c r="O6" s="1"/>
      <c r="P6" s="1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</row>
    <row r="7" spans="1:91" ht="18">
      <c r="C7" s="94" t="s">
        <v>309</v>
      </c>
      <c r="D7" s="13"/>
      <c r="J7" s="15"/>
      <c r="M7" s="17" t="s">
        <v>235</v>
      </c>
      <c r="W7"/>
      <c r="Y7" s="34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</row>
    <row r="8" spans="1:91" ht="13.5" thickBot="1">
      <c r="A8" s="22"/>
      <c r="E8" s="5"/>
      <c r="F8" s="5"/>
      <c r="G8" s="5"/>
      <c r="N8" s="1"/>
      <c r="AC8" s="24"/>
      <c r="AD8" s="24"/>
      <c r="AE8" s="24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</row>
    <row r="9" spans="1:91" ht="13.5" thickBot="1">
      <c r="A9" s="22"/>
      <c r="E9" s="401" t="s">
        <v>136</v>
      </c>
      <c r="F9" s="402"/>
      <c r="G9" s="403"/>
      <c r="I9" s="58" t="s">
        <v>163</v>
      </c>
      <c r="J9" s="404" t="s">
        <v>304</v>
      </c>
      <c r="K9" s="405"/>
      <c r="L9" s="405"/>
      <c r="M9" s="406"/>
      <c r="O9" s="58" t="s">
        <v>104</v>
      </c>
      <c r="P9" s="404" t="s">
        <v>305</v>
      </c>
      <c r="Q9" s="405"/>
      <c r="R9" s="405"/>
      <c r="S9" s="406"/>
      <c r="U9" s="58" t="s">
        <v>104</v>
      </c>
      <c r="V9" s="404"/>
      <c r="W9" s="405"/>
      <c r="X9" s="405"/>
      <c r="Y9" s="406"/>
      <c r="AA9" s="58" t="s">
        <v>162</v>
      </c>
      <c r="AB9" s="419"/>
      <c r="AC9" s="405"/>
      <c r="AD9" s="405"/>
      <c r="AE9" s="406"/>
      <c r="AF9" s="5"/>
      <c r="AG9" s="58" t="s">
        <v>162</v>
      </c>
      <c r="AH9" s="419"/>
      <c r="AI9" s="405"/>
      <c r="AJ9" s="405"/>
      <c r="AK9" s="406"/>
      <c r="AL9" s="5"/>
      <c r="AM9" s="58" t="s">
        <v>162</v>
      </c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</row>
    <row r="10" spans="1:91">
      <c r="A10" s="22"/>
      <c r="E10" s="25" t="s">
        <v>49</v>
      </c>
      <c r="F10" s="25" t="s">
        <v>50</v>
      </c>
      <c r="G10" s="25" t="s">
        <v>51</v>
      </c>
      <c r="I10" s="40" t="s">
        <v>41</v>
      </c>
      <c r="J10" s="407" t="s">
        <v>43</v>
      </c>
      <c r="K10" s="408"/>
      <c r="L10" s="409"/>
      <c r="M10" s="42" t="s">
        <v>44</v>
      </c>
      <c r="N10" s="43" t="s">
        <v>55</v>
      </c>
      <c r="O10" s="40" t="s">
        <v>41</v>
      </c>
      <c r="P10" s="407" t="s">
        <v>43</v>
      </c>
      <c r="Q10" s="408"/>
      <c r="R10" s="409"/>
      <c r="S10" s="42" t="s">
        <v>44</v>
      </c>
      <c r="T10" s="43" t="s">
        <v>55</v>
      </c>
      <c r="U10" s="40" t="s">
        <v>41</v>
      </c>
      <c r="V10" s="407" t="s">
        <v>43</v>
      </c>
      <c r="W10" s="408"/>
      <c r="X10" s="409"/>
      <c r="Y10" s="42" t="s">
        <v>44</v>
      </c>
      <c r="Z10" s="43" t="s">
        <v>55</v>
      </c>
      <c r="AA10" s="40" t="s">
        <v>41</v>
      </c>
      <c r="AB10" s="418"/>
      <c r="AC10" s="418"/>
      <c r="AD10" s="394"/>
      <c r="AE10" s="205"/>
      <c r="AF10" s="43" t="s">
        <v>55</v>
      </c>
      <c r="AG10" s="40" t="s">
        <v>41</v>
      </c>
      <c r="AH10" s="418" t="s">
        <v>43</v>
      </c>
      <c r="AI10" s="418"/>
      <c r="AJ10" s="394"/>
      <c r="AK10" s="42" t="s">
        <v>44</v>
      </c>
      <c r="AL10" s="43" t="s">
        <v>55</v>
      </c>
      <c r="AM10" s="40" t="s">
        <v>41</v>
      </c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</row>
    <row r="11" spans="1:91" ht="13.5" thickBot="1">
      <c r="A11" s="22"/>
      <c r="E11" s="66"/>
      <c r="F11" s="48"/>
      <c r="G11" s="49"/>
      <c r="I11" s="41" t="s">
        <v>45</v>
      </c>
      <c r="J11" s="38">
        <v>1</v>
      </c>
      <c r="K11" s="27">
        <v>2</v>
      </c>
      <c r="L11" s="201">
        <v>3</v>
      </c>
      <c r="M11" s="191" t="s">
        <v>46</v>
      </c>
      <c r="N11" s="41" t="s">
        <v>44</v>
      </c>
      <c r="O11" s="41" t="s">
        <v>45</v>
      </c>
      <c r="P11" s="38">
        <v>4</v>
      </c>
      <c r="Q11" s="27">
        <v>5</v>
      </c>
      <c r="R11" s="201">
        <v>6</v>
      </c>
      <c r="S11" s="279" t="s">
        <v>46</v>
      </c>
      <c r="T11" s="41" t="s">
        <v>44</v>
      </c>
      <c r="U11" s="41" t="s">
        <v>45</v>
      </c>
      <c r="V11" s="38">
        <v>7</v>
      </c>
      <c r="W11" s="27">
        <v>8</v>
      </c>
      <c r="X11" s="201">
        <v>9</v>
      </c>
      <c r="Y11" s="279" t="s">
        <v>46</v>
      </c>
      <c r="Z11" s="41" t="s">
        <v>44</v>
      </c>
      <c r="AA11" s="41" t="s">
        <v>45</v>
      </c>
      <c r="AB11" s="38"/>
      <c r="AC11" s="27"/>
      <c r="AD11" s="27"/>
      <c r="AE11" s="204"/>
      <c r="AF11" s="41" t="s">
        <v>44</v>
      </c>
      <c r="AG11" s="41" t="s">
        <v>45</v>
      </c>
      <c r="AH11" s="38"/>
      <c r="AI11" s="27"/>
      <c r="AJ11" s="27"/>
      <c r="AK11" s="204" t="s">
        <v>46</v>
      </c>
      <c r="AL11" s="41" t="s">
        <v>44</v>
      </c>
      <c r="AM11" s="41" t="s">
        <v>45</v>
      </c>
      <c r="AN11" s="87"/>
      <c r="AO11" s="87"/>
      <c r="AP11" s="26"/>
      <c r="AQ11" s="24"/>
      <c r="AR11" s="24"/>
      <c r="AS11" s="87"/>
      <c r="AT11" s="87"/>
      <c r="AU11" s="26"/>
      <c r="AV11" s="26"/>
      <c r="AW11" s="97"/>
      <c r="AX11" s="87"/>
      <c r="AY11" s="87"/>
      <c r="AZ11" s="26"/>
      <c r="BA11" s="24"/>
      <c r="BB11" s="24"/>
      <c r="BC11" s="87"/>
      <c r="BD11" s="87"/>
      <c r="BE11" s="26"/>
      <c r="BF11" s="26"/>
      <c r="BG11" s="97"/>
      <c r="BH11" s="87"/>
      <c r="BI11" s="87"/>
      <c r="BJ11" s="26"/>
      <c r="BK11" s="24"/>
      <c r="BL11" s="24"/>
      <c r="BM11" s="87"/>
      <c r="BN11" s="87"/>
      <c r="BO11" s="26"/>
      <c r="BP11" s="26"/>
      <c r="BQ11" s="97"/>
      <c r="BR11" s="87"/>
      <c r="BS11" s="87"/>
      <c r="BT11" s="26"/>
      <c r="BU11" s="24"/>
      <c r="BV11" s="24"/>
      <c r="BW11" s="87"/>
      <c r="BX11" s="87"/>
      <c r="BY11" s="26"/>
      <c r="BZ11" s="26"/>
      <c r="CA11" s="97"/>
      <c r="CB11" s="88"/>
      <c r="CC11" s="88"/>
      <c r="CD11" s="88"/>
      <c r="CE11" s="88"/>
      <c r="CF11" s="88"/>
      <c r="CG11" s="88"/>
      <c r="CH11" s="88"/>
    </row>
    <row r="12" spans="1:91">
      <c r="A12" s="22"/>
      <c r="E12" s="5"/>
      <c r="F12" s="5"/>
      <c r="G12" s="5"/>
      <c r="M12"/>
      <c r="S12"/>
      <c r="AF12" s="44"/>
      <c r="AG12" s="44"/>
      <c r="AH12" s="44"/>
      <c r="AI12" s="44"/>
      <c r="AJ12" s="24"/>
      <c r="AK12" s="44"/>
      <c r="AL12" s="44"/>
      <c r="AM12" s="97"/>
      <c r="AN12" s="44"/>
      <c r="AO12" s="24"/>
      <c r="AP12" s="44"/>
      <c r="AQ12" s="44"/>
      <c r="AR12" s="44"/>
      <c r="AS12" s="44"/>
      <c r="AT12" s="24"/>
      <c r="AU12" s="44"/>
      <c r="AV12" s="44"/>
      <c r="AW12" s="97"/>
      <c r="AX12" s="44"/>
      <c r="AY12" s="24"/>
      <c r="AZ12" s="44"/>
      <c r="BA12" s="44"/>
      <c r="BB12" s="44"/>
      <c r="BC12" s="44"/>
      <c r="BD12" s="24"/>
      <c r="BE12" s="44"/>
      <c r="BF12" s="44"/>
      <c r="BG12" s="97"/>
      <c r="BH12" s="44"/>
      <c r="BI12" s="24"/>
      <c r="BJ12" s="44"/>
      <c r="BK12" s="44"/>
      <c r="BL12" s="44"/>
      <c r="BM12" s="44"/>
      <c r="BN12" s="24"/>
      <c r="BO12" s="44"/>
      <c r="BP12" s="44"/>
      <c r="BQ12" s="97"/>
      <c r="BR12" s="44"/>
      <c r="BS12" s="24"/>
      <c r="BT12" s="44"/>
      <c r="BU12" s="44"/>
      <c r="BV12" s="44"/>
      <c r="BW12" s="44"/>
      <c r="BX12" s="24"/>
      <c r="BY12" s="44"/>
      <c r="BZ12" s="44"/>
      <c r="CA12" s="97"/>
      <c r="CB12" s="88"/>
      <c r="CC12" s="88"/>
      <c r="CD12" s="88"/>
      <c r="CE12" s="88"/>
      <c r="CF12" s="88"/>
      <c r="CG12" s="88"/>
      <c r="CH12" s="88"/>
    </row>
    <row r="13" spans="1:91">
      <c r="A13" s="22"/>
      <c r="C13" t="s">
        <v>38</v>
      </c>
      <c r="D13" s="19" t="s">
        <v>242</v>
      </c>
      <c r="I13" s="111">
        <v>0</v>
      </c>
      <c r="J13" s="81"/>
      <c r="K13" s="81"/>
      <c r="L13" s="81"/>
      <c r="M13" s="62"/>
      <c r="N13" s="62"/>
      <c r="O13" s="111">
        <v>0</v>
      </c>
      <c r="P13" s="192">
        <v>13</v>
      </c>
      <c r="Q13" s="192">
        <v>9</v>
      </c>
      <c r="R13" s="341">
        <v>10</v>
      </c>
      <c r="S13" s="62">
        <f t="shared" ref="S13:S16" si="0">ROUND((P13+Q13+R13)/3,1)</f>
        <v>10.7</v>
      </c>
      <c r="T13" s="126">
        <v>14</v>
      </c>
      <c r="U13" s="110">
        <v>0</v>
      </c>
      <c r="V13" s="72"/>
      <c r="W13" s="72"/>
      <c r="X13" s="206"/>
      <c r="Y13" s="257"/>
      <c r="Z13" s="126"/>
      <c r="AA13" s="351"/>
      <c r="AB13" s="81"/>
      <c r="AC13" s="81"/>
      <c r="AD13" s="206"/>
      <c r="AE13" s="62"/>
      <c r="AF13" s="62"/>
      <c r="AG13" s="111"/>
      <c r="AH13" s="81"/>
      <c r="AI13" s="81"/>
      <c r="AJ13" s="206"/>
      <c r="AK13" s="62"/>
      <c r="AL13" s="62"/>
      <c r="AM13" s="111"/>
      <c r="AN13" s="92"/>
      <c r="AO13" s="89"/>
      <c r="AP13" s="280"/>
      <c r="AQ13" s="93"/>
      <c r="AR13" s="281"/>
      <c r="AS13" s="92"/>
      <c r="AT13" s="89"/>
      <c r="AU13" s="67"/>
      <c r="AV13" s="100"/>
      <c r="AW13" s="103"/>
      <c r="AX13" s="92"/>
      <c r="AY13" s="89"/>
      <c r="AZ13" s="68"/>
      <c r="BA13" s="93"/>
      <c r="BB13" s="103"/>
      <c r="BC13" s="92"/>
      <c r="BD13" s="89"/>
      <c r="BE13" s="67"/>
      <c r="BF13" s="100"/>
      <c r="BG13" s="103"/>
      <c r="BH13" s="92"/>
      <c r="BI13" s="89"/>
      <c r="BJ13" s="68"/>
      <c r="BK13" s="100"/>
      <c r="BL13" s="103"/>
      <c r="BM13" s="105"/>
      <c r="BN13" s="89"/>
      <c r="BO13" s="107"/>
      <c r="BP13" s="93"/>
      <c r="BQ13" s="103"/>
      <c r="BR13" s="92"/>
      <c r="BS13" s="89"/>
      <c r="BT13" s="68"/>
      <c r="BU13" s="100"/>
      <c r="BV13" s="103"/>
      <c r="BW13" s="105"/>
      <c r="BX13" s="89"/>
      <c r="BY13" s="107"/>
      <c r="BZ13" s="100"/>
      <c r="CA13" s="103"/>
      <c r="CB13" s="101"/>
      <c r="CC13" s="101"/>
      <c r="CD13" s="101"/>
      <c r="CE13" s="101"/>
      <c r="CF13" s="101"/>
      <c r="CG13" s="101"/>
      <c r="CH13" s="101"/>
      <c r="CI13" s="65"/>
      <c r="CJ13" s="65"/>
      <c r="CK13" s="65"/>
      <c r="CL13" s="65"/>
      <c r="CM13" s="65"/>
    </row>
    <row r="14" spans="1:91">
      <c r="A14" s="22"/>
      <c r="C14" s="21" t="s">
        <v>103</v>
      </c>
      <c r="D14" s="19" t="s">
        <v>252</v>
      </c>
      <c r="I14" s="112">
        <v>0</v>
      </c>
      <c r="J14" s="81"/>
      <c r="K14" s="81"/>
      <c r="L14" s="81"/>
      <c r="M14" s="63"/>
      <c r="N14" s="63"/>
      <c r="O14" s="112">
        <v>0</v>
      </c>
      <c r="P14" s="145">
        <v>8</v>
      </c>
      <c r="Q14" s="145">
        <v>6</v>
      </c>
      <c r="R14" s="145">
        <v>13</v>
      </c>
      <c r="S14" s="63">
        <f t="shared" si="0"/>
        <v>9</v>
      </c>
      <c r="T14" s="89">
        <v>10</v>
      </c>
      <c r="U14" s="112">
        <v>0</v>
      </c>
      <c r="V14" s="79"/>
      <c r="W14" s="341"/>
      <c r="X14" s="206"/>
      <c r="Y14" s="63"/>
      <c r="Z14" s="123"/>
      <c r="AA14" s="112"/>
      <c r="AB14" s="81"/>
      <c r="AC14" s="81"/>
      <c r="AD14" s="206"/>
      <c r="AE14" s="63"/>
      <c r="AF14" s="63"/>
      <c r="AG14" s="109"/>
      <c r="AH14" s="81"/>
      <c r="AI14" s="81"/>
      <c r="AJ14" s="206"/>
      <c r="AK14" s="63"/>
      <c r="AL14" s="63"/>
      <c r="AM14" s="112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65"/>
      <c r="CJ14" s="65"/>
      <c r="CK14" s="65"/>
      <c r="CL14" s="65"/>
      <c r="CM14" s="65"/>
    </row>
    <row r="15" spans="1:91">
      <c r="A15" s="22"/>
      <c r="C15" t="s">
        <v>154</v>
      </c>
      <c r="D15" s="11" t="s">
        <v>246</v>
      </c>
      <c r="I15" s="112">
        <v>0</v>
      </c>
      <c r="J15" s="81">
        <v>6</v>
      </c>
      <c r="K15" s="81">
        <v>3</v>
      </c>
      <c r="L15" s="81">
        <v>6</v>
      </c>
      <c r="M15" s="63">
        <f>ROUND((J15+K15+L15)/3,1)</f>
        <v>5</v>
      </c>
      <c r="N15" s="63" t="s">
        <v>217</v>
      </c>
      <c r="O15" s="112">
        <v>0</v>
      </c>
      <c r="P15" s="192">
        <v>11</v>
      </c>
      <c r="Q15" s="192">
        <v>5</v>
      </c>
      <c r="R15" s="199">
        <v>15</v>
      </c>
      <c r="S15" s="63">
        <f t="shared" si="0"/>
        <v>10.3</v>
      </c>
      <c r="T15" s="123">
        <v>13</v>
      </c>
      <c r="U15" s="112">
        <v>0</v>
      </c>
      <c r="V15" s="72"/>
      <c r="W15" s="72"/>
      <c r="X15" s="206"/>
      <c r="Y15" s="63"/>
      <c r="Z15" s="123"/>
      <c r="AA15" s="112"/>
      <c r="AB15" s="81"/>
      <c r="AC15" s="81"/>
      <c r="AD15" s="206"/>
      <c r="AE15" s="63"/>
      <c r="AF15" s="63"/>
      <c r="AG15" s="112"/>
      <c r="AH15" s="81"/>
      <c r="AI15" s="81"/>
      <c r="AJ15" s="206"/>
      <c r="AK15" s="63"/>
      <c r="AL15" s="63"/>
      <c r="AM15" s="112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65"/>
      <c r="CJ15" s="65"/>
      <c r="CK15" s="65"/>
      <c r="CL15" s="65"/>
      <c r="CM15" s="65"/>
    </row>
    <row r="16" spans="1:91">
      <c r="A16" s="22"/>
      <c r="C16" t="s">
        <v>138</v>
      </c>
      <c r="D16" s="19" t="s">
        <v>266</v>
      </c>
      <c r="I16" s="112">
        <v>0</v>
      </c>
      <c r="J16" s="81"/>
      <c r="K16" s="81"/>
      <c r="L16" s="341"/>
      <c r="M16" s="63"/>
      <c r="N16" s="63"/>
      <c r="O16" s="112">
        <v>0</v>
      </c>
      <c r="P16" s="192">
        <v>12</v>
      </c>
      <c r="Q16" s="192">
        <v>7</v>
      </c>
      <c r="R16" s="199">
        <v>2</v>
      </c>
      <c r="S16" s="63">
        <f t="shared" si="0"/>
        <v>7</v>
      </c>
      <c r="T16" s="353" t="s">
        <v>217</v>
      </c>
      <c r="U16" s="112">
        <v>0</v>
      </c>
      <c r="V16" s="305"/>
      <c r="W16" s="305"/>
      <c r="X16" s="206"/>
      <c r="Y16" s="255"/>
      <c r="Z16" s="123"/>
      <c r="AA16" s="112"/>
      <c r="AB16" s="341"/>
      <c r="AC16" s="341"/>
      <c r="AD16" s="206"/>
      <c r="AE16" s="63"/>
      <c r="AF16" s="63"/>
      <c r="AG16" s="109"/>
      <c r="AH16" s="341"/>
      <c r="AI16" s="341"/>
      <c r="AJ16" s="206"/>
      <c r="AK16" s="63"/>
      <c r="AL16" s="63"/>
      <c r="AM16" s="109"/>
      <c r="AN16" s="92"/>
      <c r="AO16" s="89"/>
      <c r="AP16" s="67"/>
      <c r="AQ16" s="93"/>
      <c r="AR16" s="99"/>
      <c r="AS16" s="92"/>
      <c r="AT16" s="89"/>
      <c r="AU16" s="68"/>
      <c r="AV16" s="100"/>
      <c r="AW16" s="99"/>
      <c r="AX16" s="92"/>
      <c r="AY16" s="89"/>
      <c r="AZ16" s="67"/>
      <c r="BA16" s="104"/>
      <c r="BB16" s="99"/>
      <c r="BC16" s="92"/>
      <c r="BD16" s="89"/>
      <c r="BE16" s="68"/>
      <c r="BF16" s="100"/>
      <c r="BG16" s="99"/>
      <c r="BH16" s="105"/>
      <c r="BI16" s="89"/>
      <c r="BJ16" s="106"/>
      <c r="BK16" s="100"/>
      <c r="BL16" s="99"/>
      <c r="BM16" s="92"/>
      <c r="BN16" s="89"/>
      <c r="BO16" s="67"/>
      <c r="BP16" s="93"/>
      <c r="BQ16" s="99"/>
      <c r="BR16" s="105"/>
      <c r="BS16" s="89"/>
      <c r="BT16" s="106"/>
      <c r="BU16" s="100"/>
      <c r="BV16" s="99"/>
      <c r="BW16" s="92"/>
      <c r="BX16" s="89"/>
      <c r="BY16" s="67"/>
      <c r="BZ16" s="93"/>
      <c r="CA16" s="99"/>
      <c r="CB16" s="101"/>
      <c r="CC16" s="101"/>
      <c r="CD16" s="101"/>
      <c r="CE16" s="101"/>
      <c r="CF16" s="101"/>
      <c r="CG16" s="101"/>
      <c r="CH16" s="101"/>
      <c r="CI16" s="65"/>
      <c r="CJ16" s="65"/>
      <c r="CK16" s="65"/>
      <c r="CL16" s="65"/>
      <c r="CM16" s="65"/>
    </row>
    <row r="17" spans="1:91">
      <c r="A17" s="22"/>
      <c r="C17" s="21" t="s">
        <v>36</v>
      </c>
      <c r="D17" s="19" t="s">
        <v>30</v>
      </c>
      <c r="H17" s="65"/>
      <c r="I17" s="112">
        <v>10</v>
      </c>
      <c r="J17" s="81"/>
      <c r="K17" s="81"/>
      <c r="L17" s="81"/>
      <c r="M17" s="63"/>
      <c r="N17" s="63"/>
      <c r="O17" s="112">
        <v>10</v>
      </c>
      <c r="P17" s="192"/>
      <c r="Q17" s="192"/>
      <c r="R17" s="199"/>
      <c r="S17" s="63"/>
      <c r="T17" s="123"/>
      <c r="U17" s="112">
        <v>10</v>
      </c>
      <c r="V17" s="79"/>
      <c r="W17" s="341"/>
      <c r="X17" s="206"/>
      <c r="Y17" s="255"/>
      <c r="Z17" s="123"/>
      <c r="AA17" s="109"/>
      <c r="AB17" s="81"/>
      <c r="AC17" s="81"/>
      <c r="AD17" s="206"/>
      <c r="AE17" s="63"/>
      <c r="AF17" s="63"/>
      <c r="AG17" s="109"/>
      <c r="AH17" s="81"/>
      <c r="AI17" s="81"/>
      <c r="AJ17" s="206"/>
      <c r="AK17" s="63"/>
      <c r="AL17" s="63"/>
      <c r="AM17" s="112"/>
      <c r="AN17" s="92"/>
      <c r="AO17" s="89"/>
      <c r="AP17" s="68"/>
      <c r="AQ17" s="104"/>
      <c r="AR17" s="99"/>
      <c r="AS17" s="92"/>
      <c r="AT17" s="89"/>
      <c r="AU17" s="68"/>
      <c r="AV17" s="102"/>
      <c r="AW17" s="99"/>
      <c r="AX17" s="92"/>
      <c r="AY17" s="89"/>
      <c r="AZ17" s="68"/>
      <c r="BA17" s="104"/>
      <c r="BB17" s="99"/>
      <c r="BC17" s="92"/>
      <c r="BD17" s="89"/>
      <c r="BE17" s="68"/>
      <c r="BF17" s="102"/>
      <c r="BG17" s="99"/>
      <c r="BH17" s="92"/>
      <c r="BI17" s="89"/>
      <c r="BJ17" s="67"/>
      <c r="BK17" s="89"/>
      <c r="BL17" s="99"/>
      <c r="BM17" s="92"/>
      <c r="BN17" s="89"/>
      <c r="BO17" s="68"/>
      <c r="BP17" s="89"/>
      <c r="BQ17" s="99"/>
      <c r="BR17" s="92"/>
      <c r="BS17" s="89"/>
      <c r="BT17" s="68"/>
      <c r="BU17" s="89"/>
      <c r="BV17" s="99"/>
      <c r="BW17" s="92"/>
      <c r="BX17" s="89"/>
      <c r="BY17" s="67"/>
      <c r="BZ17" s="89"/>
      <c r="CA17" s="99"/>
      <c r="CB17" s="101"/>
      <c r="CC17" s="101"/>
      <c r="CD17" s="101"/>
      <c r="CE17" s="101"/>
      <c r="CF17" s="101"/>
      <c r="CG17" s="101"/>
      <c r="CH17" s="101"/>
      <c r="CI17" s="65"/>
      <c r="CJ17" s="65"/>
      <c r="CK17" s="65"/>
      <c r="CL17" s="65"/>
      <c r="CM17" s="65"/>
    </row>
    <row r="18" spans="1:91">
      <c r="A18" s="22"/>
      <c r="C18" t="s">
        <v>10</v>
      </c>
      <c r="D18" s="19" t="s">
        <v>231</v>
      </c>
      <c r="I18" s="112">
        <v>10</v>
      </c>
      <c r="J18" s="341">
        <v>10</v>
      </c>
      <c r="K18" s="341">
        <v>4</v>
      </c>
      <c r="L18" s="352">
        <v>7</v>
      </c>
      <c r="M18" s="63">
        <f>ROUND((J18+K18+L18)/3,1)</f>
        <v>7</v>
      </c>
      <c r="N18" s="63">
        <v>9</v>
      </c>
      <c r="O18" s="112">
        <v>10</v>
      </c>
      <c r="P18" s="227">
        <v>14</v>
      </c>
      <c r="Q18" s="227">
        <v>4</v>
      </c>
      <c r="R18" s="252">
        <v>8</v>
      </c>
      <c r="S18" s="63">
        <f t="shared" ref="S18:S19" si="1">ROUND((P18+Q18+R18)/3,1)</f>
        <v>8.6999999999999993</v>
      </c>
      <c r="T18" s="123" t="s">
        <v>316</v>
      </c>
      <c r="U18" s="112">
        <v>10</v>
      </c>
      <c r="V18" s="305"/>
      <c r="W18" s="305"/>
      <c r="X18" s="206"/>
      <c r="Y18" s="255"/>
      <c r="Z18" s="123"/>
      <c r="AA18" s="112"/>
      <c r="AB18" s="81"/>
      <c r="AC18" s="81"/>
      <c r="AD18" s="206"/>
      <c r="AE18" s="63"/>
      <c r="AF18" s="63"/>
      <c r="AG18" s="112"/>
      <c r="AH18" s="81"/>
      <c r="AI18" s="81"/>
      <c r="AJ18" s="206"/>
      <c r="AK18" s="63"/>
      <c r="AL18" s="63"/>
      <c r="AM18" s="112"/>
      <c r="AN18" s="92"/>
      <c r="AO18" s="89"/>
      <c r="AP18" s="67"/>
      <c r="AQ18" s="93"/>
      <c r="AR18" s="99"/>
      <c r="AS18" s="92"/>
      <c r="AT18" s="89"/>
      <c r="AU18" s="68"/>
      <c r="AV18" s="100"/>
      <c r="AW18" s="99"/>
      <c r="AX18" s="92"/>
      <c r="AY18" s="89"/>
      <c r="AZ18" s="68"/>
      <c r="BA18" s="93"/>
      <c r="BB18" s="99"/>
      <c r="BC18" s="92"/>
      <c r="BD18" s="89"/>
      <c r="BE18" s="68"/>
      <c r="BF18" s="100"/>
      <c r="BG18" s="99"/>
      <c r="BH18" s="92"/>
      <c r="BI18" s="89"/>
      <c r="BJ18" s="68"/>
      <c r="BK18" s="93"/>
      <c r="BL18" s="99"/>
      <c r="BM18" s="92"/>
      <c r="BN18" s="89"/>
      <c r="BO18" s="68"/>
      <c r="BP18" s="93"/>
      <c r="BQ18" s="99"/>
      <c r="BR18" s="92"/>
      <c r="BS18" s="89"/>
      <c r="BT18" s="68"/>
      <c r="BU18" s="93"/>
      <c r="BV18" s="99"/>
      <c r="BW18" s="92"/>
      <c r="BX18" s="89"/>
      <c r="BY18" s="68"/>
      <c r="BZ18" s="93"/>
      <c r="CA18" s="99"/>
      <c r="CB18" s="101"/>
      <c r="CC18" s="101"/>
      <c r="CD18" s="101"/>
      <c r="CE18" s="101"/>
      <c r="CF18" s="101"/>
      <c r="CG18" s="101"/>
      <c r="CH18" s="101"/>
      <c r="CI18" s="65"/>
      <c r="CJ18" s="65"/>
      <c r="CK18" s="65"/>
      <c r="CL18" s="65"/>
      <c r="CM18" s="65"/>
    </row>
    <row r="19" spans="1:91">
      <c r="A19" s="289"/>
      <c r="B19" s="290"/>
      <c r="C19" s="165" t="s">
        <v>194</v>
      </c>
      <c r="D19" s="11" t="s">
        <v>229</v>
      </c>
      <c r="I19" s="112">
        <v>10</v>
      </c>
      <c r="J19" s="81">
        <v>9</v>
      </c>
      <c r="K19" s="81">
        <v>7</v>
      </c>
      <c r="L19" s="81">
        <v>8</v>
      </c>
      <c r="M19" s="63">
        <f>ROUND((J19+K19+L19)/3,1)</f>
        <v>8</v>
      </c>
      <c r="N19" s="63">
        <v>10</v>
      </c>
      <c r="O19" s="112">
        <v>10</v>
      </c>
      <c r="P19" s="304">
        <v>6</v>
      </c>
      <c r="Q19" s="304">
        <v>8</v>
      </c>
      <c r="R19" s="304">
        <v>11</v>
      </c>
      <c r="S19" s="63">
        <f t="shared" si="1"/>
        <v>8.3000000000000007</v>
      </c>
      <c r="T19" s="123">
        <v>7</v>
      </c>
      <c r="U19" s="112">
        <v>10</v>
      </c>
      <c r="V19" s="79"/>
      <c r="W19" s="304"/>
      <c r="X19" s="290"/>
      <c r="Y19" s="255"/>
      <c r="Z19" s="123"/>
      <c r="AA19" s="109"/>
      <c r="AB19" s="81"/>
      <c r="AC19" s="81"/>
      <c r="AD19" s="290"/>
      <c r="AE19" s="63"/>
      <c r="AF19" s="63"/>
      <c r="AG19" s="112"/>
      <c r="AH19" s="81"/>
      <c r="AI19" s="81"/>
      <c r="AJ19" s="290"/>
      <c r="AK19" s="63"/>
      <c r="AL19" s="63"/>
      <c r="AM19" s="112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65"/>
      <c r="CJ19" s="65"/>
      <c r="CK19" s="65"/>
      <c r="CL19" s="65"/>
      <c r="CM19" s="65"/>
    </row>
    <row r="20" spans="1:91">
      <c r="A20" s="22"/>
      <c r="C20" t="s">
        <v>9</v>
      </c>
      <c r="D20" s="19" t="s">
        <v>232</v>
      </c>
      <c r="I20" s="112">
        <v>10</v>
      </c>
      <c r="J20" s="81">
        <v>5</v>
      </c>
      <c r="K20" s="81">
        <v>2</v>
      </c>
      <c r="L20" s="81">
        <v>9</v>
      </c>
      <c r="M20" s="63">
        <f>ROUND((J20+K20+L20)/3,1)</f>
        <v>5.3</v>
      </c>
      <c r="N20" s="63">
        <v>8</v>
      </c>
      <c r="O20" s="112">
        <v>10</v>
      </c>
      <c r="P20" s="192">
        <v>10</v>
      </c>
      <c r="Q20" s="46" t="s">
        <v>314</v>
      </c>
      <c r="R20" s="46" t="s">
        <v>314</v>
      </c>
      <c r="S20" s="63"/>
      <c r="T20" s="123"/>
      <c r="U20" s="112">
        <v>10</v>
      </c>
      <c r="V20" s="305"/>
      <c r="W20" s="305"/>
      <c r="X20" s="206"/>
      <c r="Y20" s="255"/>
      <c r="Z20" s="123"/>
      <c r="AA20" s="112"/>
      <c r="AB20" s="81"/>
      <c r="AC20" s="81"/>
      <c r="AD20" s="206"/>
      <c r="AE20" s="63"/>
      <c r="AF20" s="63"/>
      <c r="AG20" s="112"/>
      <c r="AH20" s="81"/>
      <c r="AI20" s="81"/>
      <c r="AJ20" s="206"/>
      <c r="AK20" s="63"/>
      <c r="AL20" s="63"/>
      <c r="AM20" s="112"/>
      <c r="AN20" s="92"/>
      <c r="AO20" s="89"/>
      <c r="AP20" s="67"/>
      <c r="AQ20" s="100"/>
      <c r="AR20" s="99"/>
      <c r="AS20" s="92"/>
      <c r="AT20" s="89"/>
      <c r="AU20" s="68"/>
      <c r="AV20" s="102"/>
      <c r="AW20" s="99"/>
      <c r="AX20" s="92"/>
      <c r="AY20" s="89"/>
      <c r="AZ20" s="68"/>
      <c r="BA20" s="100"/>
      <c r="BB20" s="99"/>
      <c r="BC20" s="92"/>
      <c r="BD20" s="89"/>
      <c r="BE20" s="68"/>
      <c r="BF20" s="102"/>
      <c r="BG20" s="99"/>
      <c r="BH20" s="92"/>
      <c r="BI20" s="89"/>
      <c r="BJ20" s="67"/>
      <c r="BK20" s="100"/>
      <c r="BL20" s="99"/>
      <c r="BM20" s="92"/>
      <c r="BN20" s="89"/>
      <c r="BO20" s="67"/>
      <c r="BP20" s="100"/>
      <c r="BQ20" s="103"/>
      <c r="BR20" s="92"/>
      <c r="BS20" s="89"/>
      <c r="BT20" s="67"/>
      <c r="BU20" s="93"/>
      <c r="BV20" s="103"/>
      <c r="BW20" s="92"/>
      <c r="BX20" s="89"/>
      <c r="BY20" s="68"/>
      <c r="BZ20" s="100"/>
      <c r="CA20" s="103"/>
      <c r="CB20" s="101"/>
      <c r="CC20" s="101"/>
      <c r="CD20" s="101"/>
      <c r="CE20" s="101"/>
      <c r="CF20" s="101"/>
      <c r="CG20" s="101"/>
      <c r="CH20" s="101"/>
      <c r="CI20" s="65"/>
      <c r="CJ20" s="65"/>
      <c r="CK20" s="65"/>
      <c r="CL20" s="65"/>
      <c r="CM20" s="65"/>
    </row>
    <row r="21" spans="1:91">
      <c r="A21" s="22"/>
      <c r="C21" s="21" t="s">
        <v>237</v>
      </c>
      <c r="D21" s="19" t="s">
        <v>254</v>
      </c>
      <c r="I21" s="112">
        <v>10</v>
      </c>
      <c r="J21" s="81"/>
      <c r="K21" s="81"/>
      <c r="L21" s="81"/>
      <c r="M21" s="63"/>
      <c r="N21" s="63"/>
      <c r="O21" s="112">
        <v>10</v>
      </c>
      <c r="P21" s="192"/>
      <c r="Q21" s="258"/>
      <c r="R21" s="199"/>
      <c r="S21" s="63"/>
      <c r="T21" s="123"/>
      <c r="U21" s="112">
        <v>10</v>
      </c>
      <c r="V21" s="305"/>
      <c r="W21" s="305"/>
      <c r="X21" s="206"/>
      <c r="Y21" s="255"/>
      <c r="Z21" s="123"/>
      <c r="AA21" s="112"/>
      <c r="AB21" s="81"/>
      <c r="AC21" s="81"/>
      <c r="AD21" s="206"/>
      <c r="AE21" s="63"/>
      <c r="AF21" s="63"/>
      <c r="AG21" s="112"/>
      <c r="AH21" s="81"/>
      <c r="AI21" s="81"/>
      <c r="AJ21" s="206"/>
      <c r="AK21" s="63"/>
      <c r="AL21" s="63"/>
      <c r="AM21" s="112"/>
      <c r="AN21" s="92"/>
      <c r="AO21" s="89"/>
      <c r="AP21" s="67"/>
      <c r="AQ21" s="100"/>
      <c r="AR21" s="99"/>
      <c r="AS21" s="92"/>
      <c r="AT21" s="89"/>
      <c r="AU21" s="68"/>
      <c r="AV21" s="102"/>
      <c r="AW21" s="99"/>
      <c r="AX21" s="92"/>
      <c r="AY21" s="89"/>
      <c r="AZ21" s="68"/>
      <c r="BA21" s="100"/>
      <c r="BB21" s="99"/>
      <c r="BC21" s="92"/>
      <c r="BD21" s="89"/>
      <c r="BE21" s="67"/>
      <c r="BF21" s="93"/>
      <c r="BG21" s="99"/>
      <c r="BH21" s="92"/>
      <c r="BI21" s="89"/>
      <c r="BJ21" s="68"/>
      <c r="BK21" s="93"/>
      <c r="BL21" s="99"/>
      <c r="BM21" s="92"/>
      <c r="BN21" s="89"/>
      <c r="BO21" s="106"/>
      <c r="BP21" s="100"/>
      <c r="BQ21" s="99"/>
      <c r="BR21" s="92"/>
      <c r="BS21" s="89"/>
      <c r="BT21" s="68"/>
      <c r="BU21" s="100"/>
      <c r="BV21" s="99"/>
      <c r="BW21" s="92"/>
      <c r="BX21" s="89"/>
      <c r="BY21" s="107"/>
      <c r="BZ21" s="93"/>
      <c r="CA21" s="99"/>
      <c r="CB21" s="101"/>
      <c r="CC21" s="101"/>
      <c r="CD21" s="101"/>
      <c r="CE21" s="101"/>
      <c r="CF21" s="101"/>
      <c r="CG21" s="101"/>
      <c r="CH21" s="101"/>
      <c r="CI21" s="65"/>
      <c r="CJ21" s="65"/>
      <c r="CK21" s="65"/>
      <c r="CL21" s="65"/>
      <c r="CM21" s="65"/>
    </row>
    <row r="22" spans="1:91">
      <c r="A22" s="22"/>
      <c r="C22" s="21" t="s">
        <v>147</v>
      </c>
      <c r="D22" s="19" t="s">
        <v>265</v>
      </c>
      <c r="I22" s="112">
        <v>10</v>
      </c>
      <c r="J22" s="81"/>
      <c r="K22" s="81"/>
      <c r="L22" s="81"/>
      <c r="M22" s="63"/>
      <c r="N22" s="63"/>
      <c r="O22" s="112">
        <v>10</v>
      </c>
      <c r="P22" s="192">
        <v>7</v>
      </c>
      <c r="Q22" s="192">
        <v>2</v>
      </c>
      <c r="R22" s="199">
        <v>4</v>
      </c>
      <c r="S22" s="63">
        <f>ROUND((P22+Q22+R22)/3,1)</f>
        <v>4.3</v>
      </c>
      <c r="T22" s="123" t="s">
        <v>315</v>
      </c>
      <c r="U22" s="109">
        <v>10</v>
      </c>
      <c r="V22" s="79"/>
      <c r="W22" s="341"/>
      <c r="X22" s="206"/>
      <c r="Y22" s="63"/>
      <c r="Z22" s="123"/>
      <c r="AA22" s="112"/>
      <c r="AB22" s="81"/>
      <c r="AC22" s="81"/>
      <c r="AD22" s="206"/>
      <c r="AE22" s="63"/>
      <c r="AF22" s="63"/>
      <c r="AG22" s="112"/>
      <c r="AH22" s="81"/>
      <c r="AI22" s="81"/>
      <c r="AJ22" s="206"/>
      <c r="AK22" s="63"/>
      <c r="AL22" s="63"/>
      <c r="AM22" s="109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65"/>
      <c r="CJ22" s="65"/>
      <c r="CK22" s="65"/>
      <c r="CL22" s="65"/>
      <c r="CM22" s="65"/>
    </row>
    <row r="23" spans="1:91">
      <c r="A23" s="22"/>
      <c r="C23" s="21" t="s">
        <v>31</v>
      </c>
      <c r="D23" s="11" t="s">
        <v>243</v>
      </c>
      <c r="E23" s="5"/>
      <c r="I23" s="112">
        <v>10</v>
      </c>
      <c r="J23" s="81"/>
      <c r="K23" s="81"/>
      <c r="L23" s="81"/>
      <c r="M23" s="63"/>
      <c r="N23" s="63"/>
      <c r="O23" s="112">
        <v>10</v>
      </c>
      <c r="P23" s="192"/>
      <c r="Q23" s="192"/>
      <c r="R23" s="199"/>
      <c r="S23" s="63"/>
      <c r="T23" s="353"/>
      <c r="U23" s="112">
        <v>10</v>
      </c>
      <c r="V23" s="79"/>
      <c r="W23" s="304"/>
      <c r="X23" s="206"/>
      <c r="Y23" s="255"/>
      <c r="Z23" s="158"/>
      <c r="AA23" s="109"/>
      <c r="AB23" s="81"/>
      <c r="AC23" s="81"/>
      <c r="AD23" s="206"/>
      <c r="AE23" s="63"/>
      <c r="AF23" s="63"/>
      <c r="AG23" s="112"/>
      <c r="AH23" s="81"/>
      <c r="AI23" s="81"/>
      <c r="AJ23" s="206"/>
      <c r="AK23" s="63"/>
      <c r="AL23" s="63"/>
      <c r="AM23" s="109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65"/>
      <c r="CJ23" s="65"/>
      <c r="CK23" s="65"/>
      <c r="CL23" s="65"/>
      <c r="CM23" s="65"/>
    </row>
    <row r="24" spans="1:91">
      <c r="A24" s="22"/>
      <c r="C24" s="160" t="s">
        <v>234</v>
      </c>
      <c r="D24" s="19" t="s">
        <v>124</v>
      </c>
      <c r="E24" s="342"/>
      <c r="F24" s="342"/>
      <c r="G24" s="342"/>
      <c r="I24" s="112">
        <v>20</v>
      </c>
      <c r="J24" s="340"/>
      <c r="K24" s="340"/>
      <c r="L24" s="81"/>
      <c r="M24" s="307"/>
      <c r="N24" s="307"/>
      <c r="O24" s="112">
        <v>20</v>
      </c>
      <c r="P24" s="341"/>
      <c r="Q24" s="199"/>
      <c r="R24" s="199"/>
      <c r="S24" s="63"/>
      <c r="T24" s="123"/>
      <c r="U24" s="112">
        <v>20</v>
      </c>
      <c r="V24" s="305"/>
      <c r="W24" s="305"/>
      <c r="X24" s="206"/>
      <c r="Y24" s="63"/>
      <c r="Z24" s="123"/>
      <c r="AA24" s="112"/>
      <c r="AB24" s="81"/>
      <c r="AC24" s="81"/>
      <c r="AD24" s="206"/>
      <c r="AE24" s="63"/>
      <c r="AF24" s="63"/>
      <c r="AG24" s="112"/>
      <c r="AH24" s="81"/>
      <c r="AI24" s="81"/>
      <c r="AJ24" s="206"/>
      <c r="AK24" s="63"/>
      <c r="AL24" s="63"/>
      <c r="AM24" s="112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65"/>
      <c r="CJ24" s="65"/>
      <c r="CK24" s="65"/>
      <c r="CL24" s="65"/>
      <c r="CM24" s="65"/>
    </row>
    <row r="25" spans="1:91">
      <c r="A25" s="22"/>
      <c r="C25" t="s">
        <v>158</v>
      </c>
      <c r="D25" s="11" t="s">
        <v>244</v>
      </c>
      <c r="I25" s="112">
        <v>20</v>
      </c>
      <c r="J25" s="81">
        <v>2</v>
      </c>
      <c r="K25" s="81">
        <v>8</v>
      </c>
      <c r="L25" s="81">
        <v>4</v>
      </c>
      <c r="M25" s="63">
        <f>ROUND((J25+K25+L25)/3,1)</f>
        <v>4.7</v>
      </c>
      <c r="N25" s="63" t="s">
        <v>106</v>
      </c>
      <c r="O25" s="112">
        <v>20</v>
      </c>
      <c r="P25" s="304"/>
      <c r="Q25" s="304"/>
      <c r="R25" s="304"/>
      <c r="S25" s="63"/>
      <c r="T25" s="123"/>
      <c r="U25" s="112">
        <v>20</v>
      </c>
      <c r="V25" s="343"/>
      <c r="W25" s="343"/>
      <c r="X25" s="206"/>
      <c r="Y25" s="63"/>
      <c r="Z25" s="123"/>
      <c r="AA25" s="112"/>
      <c r="AB25" s="81"/>
      <c r="AC25" s="81"/>
      <c r="AD25" s="206"/>
      <c r="AE25" s="63"/>
      <c r="AF25" s="63"/>
      <c r="AG25" s="112"/>
      <c r="AH25" s="81"/>
      <c r="AI25" s="81"/>
      <c r="AJ25" s="206"/>
      <c r="AK25" s="63"/>
      <c r="AL25" s="63"/>
      <c r="AM25" s="112"/>
      <c r="AN25" s="92"/>
      <c r="AO25" s="89"/>
      <c r="AP25" s="68"/>
      <c r="AQ25" s="93"/>
      <c r="AR25" s="99"/>
      <c r="AS25" s="92"/>
      <c r="AT25" s="89"/>
      <c r="AU25" s="68"/>
      <c r="AV25" s="100"/>
      <c r="AW25" s="99"/>
      <c r="AX25" s="92"/>
      <c r="AY25" s="89"/>
      <c r="AZ25" s="67"/>
      <c r="BA25" s="93"/>
      <c r="BB25" s="99"/>
      <c r="BC25" s="92"/>
      <c r="BD25" s="89"/>
      <c r="BE25" s="68"/>
      <c r="BF25" s="100"/>
      <c r="BG25" s="99"/>
      <c r="BH25" s="92"/>
      <c r="BI25" s="89"/>
      <c r="BJ25" s="67"/>
      <c r="BK25" s="93"/>
      <c r="BL25" s="99"/>
      <c r="BM25" s="92"/>
      <c r="BN25" s="89"/>
      <c r="BO25" s="68"/>
      <c r="BP25" s="93"/>
      <c r="BQ25" s="99"/>
      <c r="BR25" s="92"/>
      <c r="BS25" s="89"/>
      <c r="BT25" s="67"/>
      <c r="BU25" s="100"/>
      <c r="BV25" s="99"/>
      <c r="BW25" s="92"/>
      <c r="BX25" s="89"/>
      <c r="BY25" s="68"/>
      <c r="BZ25" s="93"/>
      <c r="CA25" s="99"/>
      <c r="CB25" s="101"/>
      <c r="CC25" s="101"/>
      <c r="CD25" s="101"/>
      <c r="CE25" s="101"/>
      <c r="CF25" s="101"/>
      <c r="CG25" s="101"/>
      <c r="CH25" s="101"/>
      <c r="CI25" s="65"/>
      <c r="CJ25" s="65"/>
      <c r="CK25" s="65"/>
      <c r="CL25" s="65"/>
      <c r="CM25" s="65"/>
    </row>
    <row r="26" spans="1:91">
      <c r="A26" s="22"/>
      <c r="C26" s="160" t="s">
        <v>75</v>
      </c>
      <c r="D26" s="19" t="s">
        <v>263</v>
      </c>
      <c r="I26" s="112">
        <v>20</v>
      </c>
      <c r="J26" s="81">
        <v>7</v>
      </c>
      <c r="K26" s="81">
        <v>6</v>
      </c>
      <c r="L26" s="81">
        <v>2</v>
      </c>
      <c r="M26" s="63">
        <f>ROUND((J26+K26+L26)/3,1)</f>
        <v>5</v>
      </c>
      <c r="N26" s="63" t="s">
        <v>217</v>
      </c>
      <c r="O26" s="112">
        <v>20</v>
      </c>
      <c r="P26" s="341">
        <v>3</v>
      </c>
      <c r="Q26" s="282">
        <v>3</v>
      </c>
      <c r="R26" s="350">
        <v>3</v>
      </c>
      <c r="S26" s="63">
        <f t="shared" ref="S26:S27" si="2">ROUND((P26+Q26+R26)/3,1)</f>
        <v>3</v>
      </c>
      <c r="T26" s="242">
        <v>1</v>
      </c>
      <c r="U26" s="109">
        <v>10</v>
      </c>
      <c r="V26" s="343"/>
      <c r="W26" s="343"/>
      <c r="X26" s="206"/>
      <c r="Y26" s="63"/>
      <c r="Z26" s="123"/>
      <c r="AA26" s="112"/>
      <c r="AB26" s="81"/>
      <c r="AC26" s="81"/>
      <c r="AD26" s="206"/>
      <c r="AE26" s="63"/>
      <c r="AF26" s="63"/>
      <c r="AG26" s="112"/>
      <c r="AH26" s="81"/>
      <c r="AI26" s="81"/>
      <c r="AJ26" s="206"/>
      <c r="AK26" s="63"/>
      <c r="AL26" s="63"/>
      <c r="AM26" s="112"/>
      <c r="AN26" s="92"/>
      <c r="AO26" s="89"/>
      <c r="AP26" s="68"/>
      <c r="AQ26" s="100"/>
      <c r="AR26" s="99"/>
      <c r="AS26" s="92"/>
      <c r="AT26" s="89"/>
      <c r="AU26" s="67"/>
      <c r="AV26" s="104"/>
      <c r="AW26" s="99"/>
      <c r="AX26" s="92"/>
      <c r="AY26" s="89"/>
      <c r="AZ26" s="68"/>
      <c r="BA26" s="100"/>
      <c r="BB26" s="99"/>
      <c r="BC26" s="92"/>
      <c r="BD26" s="89"/>
      <c r="BE26" s="68"/>
      <c r="BF26" s="104"/>
      <c r="BG26" s="99"/>
      <c r="BH26" s="92"/>
      <c r="BI26" s="89"/>
      <c r="BJ26" s="67"/>
      <c r="BK26" s="100"/>
      <c r="BL26" s="99"/>
      <c r="BM26" s="92"/>
      <c r="BN26" s="89"/>
      <c r="BO26" s="68"/>
      <c r="BP26" s="89"/>
      <c r="BQ26" s="99"/>
      <c r="BR26" s="92"/>
      <c r="BS26" s="89"/>
      <c r="BT26" s="67"/>
      <c r="BU26" s="93"/>
      <c r="BV26" s="99"/>
      <c r="BW26" s="92"/>
      <c r="BX26" s="89"/>
      <c r="BY26" s="67"/>
      <c r="BZ26" s="104"/>
      <c r="CA26" s="99"/>
      <c r="CB26" s="101"/>
      <c r="CC26" s="101"/>
      <c r="CD26" s="101"/>
      <c r="CE26" s="101"/>
      <c r="CF26" s="101"/>
      <c r="CG26" s="101"/>
      <c r="CH26" s="101"/>
      <c r="CI26" s="65"/>
      <c r="CJ26" s="65"/>
      <c r="CK26" s="65"/>
      <c r="CL26" s="65"/>
      <c r="CM26" s="65"/>
    </row>
    <row r="27" spans="1:91">
      <c r="A27" s="22"/>
      <c r="C27" t="s">
        <v>112</v>
      </c>
      <c r="D27" s="19" t="s">
        <v>245</v>
      </c>
      <c r="E27" s="5"/>
      <c r="I27" s="112">
        <v>20</v>
      </c>
      <c r="J27" s="282">
        <v>5</v>
      </c>
      <c r="K27" s="81">
        <v>5</v>
      </c>
      <c r="L27" s="81">
        <v>5</v>
      </c>
      <c r="M27" s="63">
        <f>ROUND((J27+K27+L27)/3,1)</f>
        <v>5</v>
      </c>
      <c r="N27" s="63" t="s">
        <v>217</v>
      </c>
      <c r="O27" s="112">
        <v>20</v>
      </c>
      <c r="P27" s="252">
        <v>2</v>
      </c>
      <c r="Q27" s="252">
        <v>10</v>
      </c>
      <c r="R27" s="252">
        <v>1</v>
      </c>
      <c r="S27" s="63">
        <f t="shared" si="2"/>
        <v>4.3</v>
      </c>
      <c r="T27" s="123" t="s">
        <v>315</v>
      </c>
      <c r="U27" s="109">
        <v>10</v>
      </c>
      <c r="V27" s="343"/>
      <c r="W27" s="343"/>
      <c r="X27" s="206"/>
      <c r="Y27" s="255"/>
      <c r="Z27" s="123"/>
      <c r="AA27" s="112"/>
      <c r="AB27" s="81"/>
      <c r="AC27" s="81"/>
      <c r="AD27" s="206"/>
      <c r="AE27" s="63"/>
      <c r="AF27" s="63"/>
      <c r="AG27" s="112"/>
      <c r="AH27" s="81"/>
      <c r="AI27" s="81"/>
      <c r="AJ27" s="206"/>
      <c r="AK27" s="63"/>
      <c r="AL27" s="63"/>
      <c r="AM27" s="112"/>
      <c r="AN27" s="92"/>
      <c r="AO27" s="89"/>
      <c r="AP27" s="67"/>
      <c r="AQ27" s="100"/>
      <c r="AR27" s="99"/>
      <c r="AS27" s="92"/>
      <c r="AT27" s="89"/>
      <c r="AU27" s="68"/>
      <c r="AV27" s="102"/>
      <c r="AW27" s="99"/>
      <c r="AX27" s="92"/>
      <c r="AY27" s="89"/>
      <c r="AZ27" s="68"/>
      <c r="BA27" s="100"/>
      <c r="BB27" s="99"/>
      <c r="BC27" s="92"/>
      <c r="BD27" s="89"/>
      <c r="BE27" s="67"/>
      <c r="BF27" s="93"/>
      <c r="BG27" s="99"/>
      <c r="BH27" s="92"/>
      <c r="BI27" s="89"/>
      <c r="BJ27" s="68"/>
      <c r="BK27" s="93"/>
      <c r="BL27" s="99"/>
      <c r="BM27" s="92"/>
      <c r="BN27" s="89"/>
      <c r="BO27" s="106"/>
      <c r="BP27" s="100"/>
      <c r="BQ27" s="99"/>
      <c r="BR27" s="92"/>
      <c r="BS27" s="89"/>
      <c r="BT27" s="68"/>
      <c r="BU27" s="100"/>
      <c r="BV27" s="99"/>
      <c r="BW27" s="92"/>
      <c r="BX27" s="89"/>
      <c r="BY27" s="107"/>
      <c r="BZ27" s="93"/>
      <c r="CA27" s="99"/>
      <c r="CB27" s="101"/>
      <c r="CC27" s="101"/>
      <c r="CD27" s="101"/>
      <c r="CE27" s="101"/>
      <c r="CF27" s="101"/>
      <c r="CG27" s="101"/>
      <c r="CH27" s="101"/>
      <c r="CI27" s="65"/>
      <c r="CJ27" s="65"/>
      <c r="CK27" s="65"/>
      <c r="CL27" s="65"/>
      <c r="CM27" s="65"/>
    </row>
    <row r="28" spans="1:91">
      <c r="A28" s="22"/>
      <c r="C28" t="s">
        <v>190</v>
      </c>
      <c r="D28" s="19" t="s">
        <v>228</v>
      </c>
      <c r="I28" s="112">
        <v>20</v>
      </c>
      <c r="J28" s="81">
        <v>1</v>
      </c>
      <c r="K28" s="282">
        <v>4</v>
      </c>
      <c r="L28" s="81">
        <v>7</v>
      </c>
      <c r="M28" s="63">
        <f>ROUND((J28+K28+L28)/3,1)</f>
        <v>4</v>
      </c>
      <c r="N28" s="242" t="s">
        <v>306</v>
      </c>
      <c r="O28" s="109">
        <v>10</v>
      </c>
      <c r="P28" s="192"/>
      <c r="Q28" s="341"/>
      <c r="R28" s="199"/>
      <c r="S28" s="63"/>
      <c r="T28" s="123"/>
      <c r="U28" s="109">
        <v>0</v>
      </c>
      <c r="V28" s="305"/>
      <c r="W28" s="305"/>
      <c r="X28" s="206"/>
      <c r="Y28" s="255"/>
      <c r="Z28" s="123"/>
      <c r="AA28" s="112"/>
      <c r="AB28" s="81"/>
      <c r="AC28" s="81"/>
      <c r="AD28" s="206"/>
      <c r="AE28" s="63"/>
      <c r="AF28" s="63"/>
      <c r="AG28" s="112"/>
      <c r="AH28" s="81"/>
      <c r="AI28" s="81"/>
      <c r="AJ28" s="206"/>
      <c r="AK28" s="63"/>
      <c r="AL28" s="63"/>
      <c r="AM28" s="112"/>
      <c r="AN28" s="92"/>
      <c r="AO28" s="89"/>
      <c r="AP28" s="68"/>
      <c r="AQ28" s="100"/>
      <c r="AR28" s="103"/>
      <c r="AS28" s="92"/>
      <c r="AT28" s="89"/>
      <c r="AU28" s="68"/>
      <c r="AV28" s="100"/>
      <c r="AW28" s="103"/>
      <c r="AX28" s="92"/>
      <c r="AY28" s="89"/>
      <c r="AZ28" s="68"/>
      <c r="BA28" s="100"/>
      <c r="BB28" s="103"/>
      <c r="BC28" s="92"/>
      <c r="BD28" s="89"/>
      <c r="BE28" s="68"/>
      <c r="BF28" s="100"/>
      <c r="BG28" s="103"/>
      <c r="BH28" s="92"/>
      <c r="BI28" s="89"/>
      <c r="BJ28" s="67"/>
      <c r="BK28" s="93"/>
      <c r="BL28" s="103"/>
      <c r="BM28" s="92"/>
      <c r="BN28" s="89"/>
      <c r="BO28" s="68"/>
      <c r="BP28" s="100"/>
      <c r="BQ28" s="103"/>
      <c r="BR28" s="92"/>
      <c r="BS28" s="89"/>
      <c r="BT28" s="67"/>
      <c r="BU28" s="93"/>
      <c r="BV28" s="99"/>
      <c r="BW28" s="92"/>
      <c r="BX28" s="89"/>
      <c r="BY28" s="68"/>
      <c r="BZ28" s="100"/>
      <c r="CA28" s="99"/>
      <c r="CB28" s="101"/>
      <c r="CC28" s="101"/>
      <c r="CD28" s="101"/>
      <c r="CE28" s="101"/>
      <c r="CF28" s="101"/>
      <c r="CG28" s="101"/>
      <c r="CH28" s="101"/>
      <c r="CI28" s="65"/>
      <c r="CJ28" s="65"/>
      <c r="CK28" s="65"/>
      <c r="CL28" s="65"/>
      <c r="CM28" s="65"/>
    </row>
    <row r="29" spans="1:91">
      <c r="A29" s="187"/>
      <c r="B29" s="186"/>
      <c r="C29" t="s">
        <v>121</v>
      </c>
      <c r="D29" s="19" t="s">
        <v>256</v>
      </c>
      <c r="I29" s="112">
        <v>20</v>
      </c>
      <c r="J29" s="340"/>
      <c r="K29" s="81"/>
      <c r="L29" s="340"/>
      <c r="M29" s="307"/>
      <c r="N29" s="307"/>
      <c r="O29" s="112">
        <v>20</v>
      </c>
      <c r="P29" s="192"/>
      <c r="Q29" s="192"/>
      <c r="R29" s="199"/>
      <c r="S29" s="63"/>
      <c r="T29" s="123"/>
      <c r="U29" s="112">
        <v>20</v>
      </c>
      <c r="V29" s="253"/>
      <c r="W29" s="253"/>
      <c r="X29" s="206"/>
      <c r="Y29" s="255"/>
      <c r="Z29" s="123"/>
      <c r="AA29" s="112"/>
      <c r="AB29" s="81"/>
      <c r="AC29" s="81"/>
      <c r="AD29" s="206"/>
      <c r="AE29" s="63"/>
      <c r="AF29" s="63"/>
      <c r="AG29" s="112"/>
      <c r="AH29" s="81"/>
      <c r="AI29" s="81"/>
      <c r="AJ29" s="206"/>
      <c r="AK29" s="63"/>
      <c r="AL29" s="63"/>
      <c r="AM29" s="112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65"/>
      <c r="CJ29" s="65"/>
      <c r="CK29" s="65"/>
      <c r="CL29" s="65"/>
      <c r="CM29" s="65"/>
    </row>
    <row r="30" spans="1:91">
      <c r="A30" s="22"/>
      <c r="C30" t="s">
        <v>19</v>
      </c>
      <c r="D30" s="11" t="s">
        <v>250</v>
      </c>
      <c r="I30" s="112">
        <v>20</v>
      </c>
      <c r="J30" s="341"/>
      <c r="K30" s="341"/>
      <c r="L30" s="81"/>
      <c r="M30" s="63"/>
      <c r="N30" s="63"/>
      <c r="O30" s="112">
        <v>20</v>
      </c>
      <c r="P30" s="350">
        <v>4</v>
      </c>
      <c r="Q30" s="192">
        <v>1</v>
      </c>
      <c r="R30" s="199">
        <v>9</v>
      </c>
      <c r="S30" s="63">
        <f>ROUND((P30+Q30+R30)/3,1)</f>
        <v>4.7</v>
      </c>
      <c r="T30" s="123">
        <v>4</v>
      </c>
      <c r="U30" s="109">
        <v>0</v>
      </c>
      <c r="V30" s="305"/>
      <c r="W30" s="305"/>
      <c r="X30" s="206"/>
      <c r="Y30" s="255"/>
      <c r="Z30" s="123"/>
      <c r="AA30" s="112"/>
      <c r="AB30" s="81"/>
      <c r="AC30" s="81"/>
      <c r="AD30" s="206"/>
      <c r="AE30" s="63"/>
      <c r="AF30" s="63"/>
      <c r="AG30" s="112"/>
      <c r="AH30" s="81"/>
      <c r="AI30" s="81"/>
      <c r="AJ30" s="206"/>
      <c r="AK30" s="63"/>
      <c r="AL30" s="63"/>
      <c r="AM30" s="109"/>
      <c r="AN30" s="92"/>
      <c r="AO30" s="89"/>
      <c r="AP30" s="68"/>
      <c r="AQ30" s="93"/>
      <c r="AR30" s="103"/>
      <c r="AS30" s="92"/>
      <c r="AT30" s="91"/>
      <c r="AU30" s="68"/>
      <c r="AV30" s="93"/>
      <c r="AW30" s="103"/>
      <c r="AX30" s="92"/>
      <c r="AY30" s="89"/>
      <c r="AZ30" s="68"/>
      <c r="BA30" s="93"/>
      <c r="BB30" s="103"/>
      <c r="BC30" s="92"/>
      <c r="BD30" s="91"/>
      <c r="BE30" s="68"/>
      <c r="BF30" s="93"/>
      <c r="BG30" s="103"/>
      <c r="BH30" s="92"/>
      <c r="BI30" s="89"/>
      <c r="BJ30" s="68"/>
      <c r="BK30" s="93"/>
      <c r="BL30" s="103"/>
      <c r="BM30" s="92"/>
      <c r="BN30" s="103"/>
      <c r="BO30" s="67"/>
      <c r="BP30" s="93"/>
      <c r="BQ30" s="103"/>
      <c r="BR30" s="92"/>
      <c r="BS30" s="89"/>
      <c r="BT30" s="68"/>
      <c r="BU30" s="93"/>
      <c r="BV30" s="103"/>
      <c r="BW30" s="92"/>
      <c r="BX30" s="103"/>
      <c r="BY30" s="67"/>
      <c r="BZ30" s="93"/>
      <c r="CA30" s="103"/>
      <c r="CB30" s="101"/>
      <c r="CC30" s="101"/>
      <c r="CD30" s="101"/>
      <c r="CE30" s="101"/>
      <c r="CF30" s="101"/>
      <c r="CG30" s="101"/>
      <c r="CH30" s="101"/>
      <c r="CI30" s="65"/>
      <c r="CJ30" s="65"/>
      <c r="CK30" s="65"/>
      <c r="CL30" s="65"/>
      <c r="CM30" s="65"/>
    </row>
    <row r="31" spans="1:91">
      <c r="A31" s="22"/>
      <c r="C31" s="21" t="s">
        <v>101</v>
      </c>
      <c r="D31" s="19" t="s">
        <v>255</v>
      </c>
      <c r="I31" s="112">
        <v>30</v>
      </c>
      <c r="J31" s="81"/>
      <c r="K31" s="81"/>
      <c r="L31" s="81"/>
      <c r="M31" s="63"/>
      <c r="N31" s="63"/>
      <c r="O31" s="112">
        <v>30</v>
      </c>
      <c r="P31" s="304"/>
      <c r="Q31" s="304"/>
      <c r="R31" s="304"/>
      <c r="S31" s="63"/>
      <c r="T31" s="123"/>
      <c r="U31" s="112">
        <v>30</v>
      </c>
      <c r="V31" s="343"/>
      <c r="W31" s="343"/>
      <c r="X31" s="206"/>
      <c r="Y31" s="63"/>
      <c r="Z31" s="158"/>
      <c r="AA31" s="112"/>
      <c r="AB31" s="81"/>
      <c r="AC31" s="341"/>
      <c r="AD31" s="206"/>
      <c r="AE31" s="63"/>
      <c r="AF31" s="63"/>
      <c r="AG31" s="112"/>
      <c r="AH31" s="81"/>
      <c r="AI31" s="341"/>
      <c r="AJ31" s="206"/>
      <c r="AK31" s="63"/>
      <c r="AL31" s="63"/>
      <c r="AM31" s="112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65"/>
      <c r="CJ31" s="65"/>
      <c r="CK31" s="65"/>
      <c r="CL31" s="65"/>
      <c r="CM31" s="65"/>
    </row>
    <row r="32" spans="1:91">
      <c r="A32" s="22"/>
      <c r="C32" s="160" t="s">
        <v>164</v>
      </c>
      <c r="D32" s="11" t="s">
        <v>230</v>
      </c>
      <c r="I32" s="112">
        <v>30</v>
      </c>
      <c r="J32" s="81"/>
      <c r="K32" s="81"/>
      <c r="L32" s="81"/>
      <c r="M32" s="63"/>
      <c r="N32" s="63"/>
      <c r="O32" s="112">
        <v>30</v>
      </c>
      <c r="P32" s="192"/>
      <c r="Q32" s="192"/>
      <c r="R32" s="199"/>
      <c r="S32" s="63"/>
      <c r="T32" s="353"/>
      <c r="U32" s="112">
        <v>30</v>
      </c>
      <c r="V32" s="79"/>
      <c r="W32" s="304"/>
      <c r="X32" s="206"/>
      <c r="Y32" s="63"/>
      <c r="Z32" s="158"/>
      <c r="AA32" s="112"/>
      <c r="AB32" s="81"/>
      <c r="AC32" s="81"/>
      <c r="AD32" s="206"/>
      <c r="AE32" s="63"/>
      <c r="AF32" s="63"/>
      <c r="AG32" s="112"/>
      <c r="AH32" s="81"/>
      <c r="AI32" s="81"/>
      <c r="AJ32" s="206"/>
      <c r="AK32" s="63"/>
      <c r="AL32" s="63"/>
      <c r="AM32" s="112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65"/>
      <c r="CJ32" s="65"/>
      <c r="CK32" s="65"/>
      <c r="CL32" s="65"/>
      <c r="CM32" s="65"/>
    </row>
    <row r="33" spans="1:91">
      <c r="A33" s="22"/>
      <c r="C33" s="160" t="s">
        <v>109</v>
      </c>
      <c r="D33" s="19" t="s">
        <v>279</v>
      </c>
      <c r="E33" s="342"/>
      <c r="F33" s="342"/>
      <c r="G33" s="342"/>
      <c r="I33" s="112">
        <v>30</v>
      </c>
      <c r="J33" s="81">
        <v>3</v>
      </c>
      <c r="K33" s="81">
        <v>11</v>
      </c>
      <c r="L33" s="81">
        <v>11</v>
      </c>
      <c r="M33" s="63">
        <f>ROUND((J33+K33+L33)/3,1)</f>
        <v>8.3000000000000007</v>
      </c>
      <c r="N33" s="63">
        <v>11</v>
      </c>
      <c r="O33" s="112">
        <v>30</v>
      </c>
      <c r="P33" s="192">
        <v>5</v>
      </c>
      <c r="Q33" s="192">
        <v>11</v>
      </c>
      <c r="R33" s="199">
        <v>12</v>
      </c>
      <c r="S33" s="63">
        <f t="shared" ref="S33:S34" si="3">ROUND((P33+Q33+R33)/3,1)</f>
        <v>9.3000000000000007</v>
      </c>
      <c r="T33" s="353">
        <v>11</v>
      </c>
      <c r="U33" s="112">
        <v>30</v>
      </c>
      <c r="V33" s="79"/>
      <c r="W33" s="304"/>
      <c r="X33" s="206"/>
      <c r="Y33" s="63"/>
      <c r="Z33" s="123"/>
      <c r="AA33" s="112"/>
      <c r="AB33" s="81"/>
      <c r="AC33" s="81"/>
      <c r="AD33" s="206"/>
      <c r="AE33" s="63"/>
      <c r="AF33" s="63"/>
      <c r="AG33" s="112"/>
      <c r="AH33" s="81"/>
      <c r="AI33" s="81"/>
      <c r="AJ33" s="206"/>
      <c r="AK33" s="63"/>
      <c r="AL33" s="63"/>
      <c r="AM33" s="112"/>
      <c r="AN33" s="92"/>
      <c r="AO33" s="89"/>
      <c r="AP33" s="67"/>
      <c r="AQ33" s="93"/>
      <c r="AR33" s="103"/>
      <c r="AS33" s="92"/>
      <c r="AT33" s="89"/>
      <c r="AU33" s="67"/>
      <c r="AV33" s="93"/>
      <c r="AW33" s="103"/>
      <c r="AX33" s="92"/>
      <c r="AY33" s="89"/>
      <c r="AZ33" s="67"/>
      <c r="BA33" s="93"/>
      <c r="BB33" s="103"/>
      <c r="BC33" s="92"/>
      <c r="BD33" s="89"/>
      <c r="BE33" s="67"/>
      <c r="BF33" s="93"/>
      <c r="BG33" s="103"/>
      <c r="BH33" s="105"/>
      <c r="BI33" s="89"/>
      <c r="BJ33" s="67"/>
      <c r="BK33" s="100"/>
      <c r="BL33" s="103"/>
      <c r="BM33" s="92"/>
      <c r="BN33" s="89"/>
      <c r="BO33" s="68"/>
      <c r="BP33" s="93"/>
      <c r="BQ33" s="103"/>
      <c r="BR33" s="105"/>
      <c r="BS33" s="89"/>
      <c r="BT33" s="67"/>
      <c r="BU33" s="100"/>
      <c r="BV33" s="103"/>
      <c r="BW33" s="92"/>
      <c r="BX33" s="89"/>
      <c r="BY33" s="68"/>
      <c r="BZ33" s="93"/>
      <c r="CA33" s="103"/>
      <c r="CB33" s="101"/>
      <c r="CC33" s="101"/>
      <c r="CD33" s="101"/>
      <c r="CE33" s="101"/>
      <c r="CF33" s="101"/>
      <c r="CG33" s="101"/>
      <c r="CH33" s="101"/>
      <c r="CI33" s="65"/>
      <c r="CJ33" s="65"/>
      <c r="CK33" s="65"/>
      <c r="CL33" s="65"/>
      <c r="CM33" s="65"/>
    </row>
    <row r="34" spans="1:91">
      <c r="A34" s="22"/>
      <c r="C34" s="21" t="s">
        <v>60</v>
      </c>
      <c r="D34" s="19" t="s">
        <v>248</v>
      </c>
      <c r="I34" s="112">
        <v>30</v>
      </c>
      <c r="J34" s="81">
        <v>4</v>
      </c>
      <c r="K34" s="81">
        <v>9</v>
      </c>
      <c r="L34" s="81">
        <v>1</v>
      </c>
      <c r="M34" s="63">
        <f>ROUND((J34+K34+L34)/3,1)</f>
        <v>4.7</v>
      </c>
      <c r="N34" s="63" t="s">
        <v>106</v>
      </c>
      <c r="O34" s="112">
        <v>30</v>
      </c>
      <c r="P34" s="282">
        <v>10</v>
      </c>
      <c r="Q34" s="192">
        <v>12</v>
      </c>
      <c r="R34" s="199">
        <v>7</v>
      </c>
      <c r="S34" s="63">
        <f t="shared" si="3"/>
        <v>9.6999999999999993</v>
      </c>
      <c r="T34" s="123">
        <v>12</v>
      </c>
      <c r="U34" s="112">
        <v>30</v>
      </c>
      <c r="V34" s="200"/>
      <c r="W34" s="200"/>
      <c r="X34" s="206"/>
      <c r="Y34" s="63"/>
      <c r="Z34" s="122"/>
      <c r="AA34" s="112"/>
      <c r="AB34" s="81"/>
      <c r="AC34" s="341"/>
      <c r="AD34" s="206"/>
      <c r="AE34" s="63"/>
      <c r="AF34" s="63"/>
      <c r="AG34" s="109"/>
      <c r="AH34" s="81"/>
      <c r="AI34" s="341"/>
      <c r="AJ34" s="206"/>
      <c r="AK34" s="63"/>
      <c r="AL34" s="63"/>
      <c r="AM34" s="112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65"/>
      <c r="CJ34" s="65"/>
      <c r="CK34" s="65"/>
      <c r="CL34" s="65"/>
      <c r="CM34" s="65"/>
    </row>
    <row r="35" spans="1:91">
      <c r="A35" s="22"/>
      <c r="C35" t="s">
        <v>195</v>
      </c>
      <c r="D35" s="19" t="s">
        <v>233</v>
      </c>
      <c r="E35" s="5"/>
      <c r="I35" s="112">
        <v>30</v>
      </c>
      <c r="J35" s="81"/>
      <c r="K35" s="304"/>
      <c r="L35" s="304"/>
      <c r="M35" s="63"/>
      <c r="N35" s="63"/>
      <c r="O35" s="112">
        <v>30</v>
      </c>
      <c r="P35" s="192"/>
      <c r="Q35" s="192"/>
      <c r="R35" s="199"/>
      <c r="S35" s="63"/>
      <c r="T35" s="123"/>
      <c r="U35" s="112">
        <v>30</v>
      </c>
      <c r="V35" s="79"/>
      <c r="W35" s="341"/>
      <c r="X35" s="206"/>
      <c r="Y35" s="255"/>
      <c r="Z35" s="123"/>
      <c r="AA35" s="112"/>
      <c r="AB35" s="81"/>
      <c r="AC35" s="81"/>
      <c r="AD35" s="206"/>
      <c r="AE35" s="63"/>
      <c r="AF35" s="63"/>
      <c r="AG35" s="36"/>
      <c r="AH35" s="81"/>
      <c r="AI35" s="81"/>
      <c r="AJ35" s="206"/>
      <c r="AK35" s="63"/>
      <c r="AL35" s="63"/>
      <c r="AM35" s="36"/>
      <c r="AN35" s="92"/>
      <c r="AO35" s="89"/>
      <c r="AP35" s="67"/>
      <c r="AQ35" s="93"/>
      <c r="AR35" s="103"/>
      <c r="AS35" s="92"/>
      <c r="AT35" s="89"/>
      <c r="AU35" s="67"/>
      <c r="AV35" s="93"/>
      <c r="AW35" s="103"/>
      <c r="AX35" s="92"/>
      <c r="AY35" s="89"/>
      <c r="AZ35" s="67"/>
      <c r="BA35" s="93"/>
      <c r="BB35" s="103"/>
      <c r="BC35" s="92"/>
      <c r="BD35" s="89"/>
      <c r="BE35" s="67"/>
      <c r="BF35" s="93"/>
      <c r="BG35" s="103"/>
      <c r="BH35" s="105"/>
      <c r="BI35" s="89"/>
      <c r="BJ35" s="67"/>
      <c r="BK35" s="100"/>
      <c r="BL35" s="103"/>
      <c r="BM35" s="92"/>
      <c r="BN35" s="89"/>
      <c r="BO35" s="68"/>
      <c r="BP35" s="93"/>
      <c r="BQ35" s="103"/>
      <c r="BR35" s="105"/>
      <c r="BS35" s="89"/>
      <c r="BT35" s="67"/>
      <c r="BU35" s="100"/>
      <c r="BV35" s="103"/>
      <c r="BW35" s="92"/>
      <c r="BX35" s="89"/>
      <c r="BY35" s="68"/>
      <c r="BZ35" s="93"/>
      <c r="CA35" s="103"/>
      <c r="CB35" s="101"/>
      <c r="CC35" s="101"/>
      <c r="CD35" s="101"/>
      <c r="CE35" s="101"/>
      <c r="CF35" s="101"/>
      <c r="CG35" s="101"/>
      <c r="CH35" s="101"/>
      <c r="CI35" s="65"/>
      <c r="CJ35" s="65"/>
      <c r="CK35" s="65"/>
      <c r="CL35" s="65"/>
      <c r="CM35" s="65"/>
    </row>
    <row r="36" spans="1:91">
      <c r="A36" s="22"/>
      <c r="C36" t="s">
        <v>139</v>
      </c>
      <c r="D36" s="19" t="s">
        <v>257</v>
      </c>
      <c r="I36" s="112">
        <v>30</v>
      </c>
      <c r="J36" s="81"/>
      <c r="K36" s="81"/>
      <c r="L36" s="81"/>
      <c r="M36" s="63"/>
      <c r="N36" s="63"/>
      <c r="O36" s="112">
        <v>30</v>
      </c>
      <c r="P36" s="192">
        <v>9</v>
      </c>
      <c r="Q36" s="192">
        <v>3</v>
      </c>
      <c r="R36" s="199">
        <v>14</v>
      </c>
      <c r="S36" s="63">
        <f>ROUND((P36+Q36+R36)/3,1)</f>
        <v>8.6999999999999993</v>
      </c>
      <c r="T36" s="123" t="s">
        <v>316</v>
      </c>
      <c r="U36" s="112">
        <v>30</v>
      </c>
      <c r="V36" s="79"/>
      <c r="W36" s="341"/>
      <c r="X36" s="206"/>
      <c r="Y36" s="255"/>
      <c r="Z36" s="123"/>
      <c r="AA36" s="112"/>
      <c r="AB36" s="81"/>
      <c r="AC36" s="81"/>
      <c r="AD36" s="206"/>
      <c r="AE36" s="63"/>
      <c r="AF36" s="63"/>
      <c r="AG36" s="109"/>
      <c r="AH36" s="81"/>
      <c r="AI36" s="81"/>
      <c r="AJ36" s="206"/>
      <c r="AK36" s="63"/>
      <c r="AL36" s="63"/>
      <c r="AM36" s="112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65"/>
      <c r="CJ36" s="65"/>
      <c r="CK36" s="65"/>
      <c r="CL36" s="65"/>
      <c r="CM36" s="65"/>
    </row>
    <row r="37" spans="1:91">
      <c r="A37" s="22"/>
      <c r="C37" s="160" t="s">
        <v>54</v>
      </c>
      <c r="D37" s="11" t="s">
        <v>261</v>
      </c>
      <c r="E37" s="5"/>
      <c r="I37" s="112">
        <v>40</v>
      </c>
      <c r="J37" s="81"/>
      <c r="K37" s="304"/>
      <c r="L37" s="304"/>
      <c r="M37" s="63"/>
      <c r="N37" s="63"/>
      <c r="O37" s="112">
        <v>40</v>
      </c>
      <c r="P37" s="192"/>
      <c r="Q37" s="192"/>
      <c r="R37" s="199"/>
      <c r="S37" s="63"/>
      <c r="T37" s="123"/>
      <c r="U37" s="112">
        <v>40</v>
      </c>
      <c r="V37" s="343"/>
      <c r="W37" s="343"/>
      <c r="X37" s="206"/>
      <c r="Y37" s="63"/>
      <c r="Z37" s="123"/>
      <c r="AA37" s="112"/>
      <c r="AB37" s="81"/>
      <c r="AC37" s="81"/>
      <c r="AD37" s="206"/>
      <c r="AE37" s="63"/>
      <c r="AF37" s="63"/>
      <c r="AG37" s="112"/>
      <c r="AH37" s="81"/>
      <c r="AI37" s="81"/>
      <c r="AJ37" s="206"/>
      <c r="AK37" s="63"/>
      <c r="AL37" s="63"/>
      <c r="AM37" s="112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65"/>
      <c r="CJ37" s="65"/>
      <c r="CK37" s="65"/>
      <c r="CL37" s="65"/>
      <c r="CM37" s="65"/>
    </row>
    <row r="38" spans="1:91">
      <c r="A38" s="163"/>
      <c r="B38" s="162"/>
      <c r="C38" t="s">
        <v>201</v>
      </c>
      <c r="D38" s="19" t="s">
        <v>278</v>
      </c>
      <c r="E38" s="5"/>
      <c r="I38" s="112">
        <v>40</v>
      </c>
      <c r="J38" s="81"/>
      <c r="K38" s="81"/>
      <c r="L38" s="81"/>
      <c r="M38" s="63"/>
      <c r="N38" s="242"/>
      <c r="O38" s="112">
        <v>40</v>
      </c>
      <c r="P38" s="361"/>
      <c r="Q38" s="361"/>
      <c r="R38" s="361"/>
      <c r="S38" s="63"/>
      <c r="T38" s="123"/>
      <c r="U38" s="112">
        <v>40</v>
      </c>
      <c r="V38" s="79"/>
      <c r="W38" s="304"/>
      <c r="X38" s="206"/>
      <c r="Y38" s="63"/>
      <c r="Z38" s="123"/>
      <c r="AA38" s="36"/>
      <c r="AB38" s="81"/>
      <c r="AC38" s="81"/>
      <c r="AD38" s="206"/>
      <c r="AE38" s="63"/>
      <c r="AF38" s="63"/>
      <c r="AG38" s="112"/>
      <c r="AH38" s="81"/>
      <c r="AI38" s="81"/>
      <c r="AJ38" s="206"/>
      <c r="AK38" s="63"/>
      <c r="AL38" s="63"/>
      <c r="AM38" s="112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65"/>
      <c r="CJ38" s="65"/>
      <c r="CK38" s="65"/>
      <c r="CL38" s="65"/>
      <c r="CM38" s="65"/>
    </row>
    <row r="39" spans="1:91">
      <c r="A39" s="163"/>
      <c r="B39" s="162"/>
      <c r="C39" s="165" t="s">
        <v>169</v>
      </c>
      <c r="D39" s="19" t="s">
        <v>249</v>
      </c>
      <c r="E39" s="5"/>
      <c r="I39" s="112">
        <v>50</v>
      </c>
      <c r="J39" s="81">
        <v>8</v>
      </c>
      <c r="K39" s="341">
        <v>1</v>
      </c>
      <c r="L39" s="341">
        <v>3</v>
      </c>
      <c r="M39" s="63">
        <f>ROUND((J39+K39+L39)/3,1)</f>
        <v>4</v>
      </c>
      <c r="N39" s="242" t="s">
        <v>306</v>
      </c>
      <c r="O39" s="109">
        <v>40</v>
      </c>
      <c r="P39" s="192">
        <v>1</v>
      </c>
      <c r="Q39" s="192">
        <v>14</v>
      </c>
      <c r="R39" s="199">
        <v>6</v>
      </c>
      <c r="S39" s="63">
        <f t="shared" ref="S39:S40" si="4">ROUND((P39+Q39+R39)/3,1)</f>
        <v>7</v>
      </c>
      <c r="T39" s="123" t="s">
        <v>217</v>
      </c>
      <c r="U39" s="112">
        <v>40</v>
      </c>
      <c r="V39" s="79"/>
      <c r="W39" s="341"/>
      <c r="X39" s="206"/>
      <c r="Y39" s="63"/>
      <c r="Z39" s="158"/>
      <c r="AA39" s="112"/>
      <c r="AB39" s="81"/>
      <c r="AC39" s="81"/>
      <c r="AD39" s="206"/>
      <c r="AE39" s="63"/>
      <c r="AF39" s="63"/>
      <c r="AG39" s="112"/>
      <c r="AH39" s="81"/>
      <c r="AI39" s="81"/>
      <c r="AJ39" s="206"/>
      <c r="AK39" s="63"/>
      <c r="AL39" s="63"/>
      <c r="AM39" s="112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65"/>
      <c r="CJ39" s="65"/>
      <c r="CK39" s="65"/>
      <c r="CL39" s="65"/>
      <c r="CM39" s="65"/>
    </row>
    <row r="40" spans="1:91">
      <c r="A40" s="194"/>
      <c r="B40" s="193"/>
      <c r="C40" s="165" t="s">
        <v>239</v>
      </c>
      <c r="D40" s="19" t="s">
        <v>251</v>
      </c>
      <c r="E40" s="5"/>
      <c r="I40" s="112">
        <v>60</v>
      </c>
      <c r="J40" s="81"/>
      <c r="K40" s="81"/>
      <c r="L40" s="81"/>
      <c r="M40" s="63"/>
      <c r="N40" s="63"/>
      <c r="O40" s="112">
        <v>60</v>
      </c>
      <c r="P40" s="195">
        <v>15</v>
      </c>
      <c r="Q40" s="195">
        <v>13</v>
      </c>
      <c r="R40" s="199">
        <v>5</v>
      </c>
      <c r="S40" s="63">
        <f t="shared" si="4"/>
        <v>11</v>
      </c>
      <c r="T40" s="353">
        <v>15</v>
      </c>
      <c r="U40" s="112">
        <v>60</v>
      </c>
      <c r="V40" s="305"/>
      <c r="W40" s="305"/>
      <c r="X40" s="206"/>
      <c r="Y40" s="63"/>
      <c r="Z40" s="123"/>
      <c r="AA40" s="112"/>
      <c r="AB40" s="81"/>
      <c r="AC40" s="81"/>
      <c r="AD40" s="206"/>
      <c r="AE40" s="63"/>
      <c r="AF40" s="63"/>
      <c r="AG40" s="112"/>
      <c r="AH40" s="81"/>
      <c r="AI40" s="81"/>
      <c r="AJ40" s="206"/>
      <c r="AK40" s="63"/>
      <c r="AL40" s="63"/>
      <c r="AM40" s="112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65"/>
      <c r="CJ40" s="65"/>
      <c r="CK40" s="65"/>
      <c r="CL40" s="65"/>
      <c r="CM40" s="65"/>
    </row>
    <row r="41" spans="1:91">
      <c r="A41" s="22"/>
      <c r="C41" t="s">
        <v>191</v>
      </c>
      <c r="D41" s="11" t="s">
        <v>247</v>
      </c>
      <c r="E41" s="5"/>
      <c r="I41" s="182">
        <v>60</v>
      </c>
      <c r="J41" s="81">
        <v>11</v>
      </c>
      <c r="K41" s="81">
        <v>10</v>
      </c>
      <c r="L41" s="81">
        <v>10</v>
      </c>
      <c r="M41" s="80">
        <f>ROUND((J41+K41+L41)/3,1)</f>
        <v>10.3</v>
      </c>
      <c r="N41" s="80">
        <v>12</v>
      </c>
      <c r="O41" s="182">
        <v>60</v>
      </c>
      <c r="P41" s="192"/>
      <c r="Q41" s="192"/>
      <c r="R41" s="199"/>
      <c r="S41" s="80"/>
      <c r="T41" s="151"/>
      <c r="U41" s="182">
        <v>60</v>
      </c>
      <c r="V41" s="343"/>
      <c r="W41" s="343"/>
      <c r="X41" s="206"/>
      <c r="Y41" s="80"/>
      <c r="Z41" s="124"/>
      <c r="AA41" s="182"/>
      <c r="AB41" s="81"/>
      <c r="AC41" s="341"/>
      <c r="AD41" s="206"/>
      <c r="AE41" s="80"/>
      <c r="AF41" s="80"/>
      <c r="AG41" s="182"/>
      <c r="AH41" s="81"/>
      <c r="AI41" s="341"/>
      <c r="AJ41" s="206"/>
      <c r="AK41" s="80"/>
      <c r="AL41" s="80"/>
      <c r="AM41" s="182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65"/>
      <c r="CJ41" s="65"/>
      <c r="CK41" s="65"/>
      <c r="CL41" s="65"/>
      <c r="CM41" s="65"/>
    </row>
    <row r="42" spans="1:91">
      <c r="B42" s="7"/>
      <c r="E42" s="1"/>
      <c r="F42" s="1"/>
      <c r="G42" s="1"/>
      <c r="I42" s="166"/>
      <c r="J42" s="18"/>
      <c r="K42" s="7"/>
      <c r="L42" s="7"/>
      <c r="M42"/>
      <c r="N42" s="30"/>
      <c r="O42" s="28"/>
      <c r="P42" s="18"/>
      <c r="Q42" s="7"/>
      <c r="R42" s="7"/>
      <c r="S42" s="96"/>
      <c r="T42" s="28"/>
      <c r="U42" s="31"/>
      <c r="V42" s="18"/>
      <c r="W42" s="7"/>
      <c r="X42" s="30"/>
      <c r="Y42" s="28"/>
      <c r="Z42" s="31"/>
      <c r="AA42" s="18"/>
      <c r="AB42" s="7"/>
      <c r="AC42" s="29"/>
      <c r="AD42" s="28"/>
      <c r="AE42" s="31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</row>
    <row r="43" spans="1:91" ht="23.25">
      <c r="B43" s="7"/>
      <c r="C43" s="16" t="s">
        <v>116</v>
      </c>
      <c r="D43" s="13"/>
      <c r="G43" s="15"/>
      <c r="I43" s="85" t="str">
        <f>I3</f>
        <v>2019/2020 Mark Foy Championship</v>
      </c>
      <c r="J43"/>
      <c r="M43"/>
      <c r="W43"/>
    </row>
    <row r="44" spans="1:91" ht="18">
      <c r="B44" s="7"/>
      <c r="C44" s="16"/>
      <c r="D44" s="13"/>
      <c r="G44" s="15"/>
      <c r="I44" s="15"/>
      <c r="J44"/>
      <c r="M44"/>
      <c r="S44" s="17"/>
      <c r="W44"/>
      <c r="AD44" s="119"/>
    </row>
    <row r="45" spans="1:91" ht="18">
      <c r="B45" s="7"/>
      <c r="C45" s="94" t="str">
        <f>C7</f>
        <v>RESULTS to Date - January 2020</v>
      </c>
      <c r="D45" s="13"/>
      <c r="G45" s="15"/>
      <c r="I45" s="15"/>
      <c r="J45"/>
      <c r="M45" s="17" t="s">
        <v>235</v>
      </c>
      <c r="S45" s="17"/>
      <c r="W45"/>
      <c r="AD45" s="119" t="str">
        <f>'MARK FOY RESULTS'!T40</f>
        <v>24 races = 6 discards</v>
      </c>
    </row>
    <row r="46" spans="1:91">
      <c r="AC46" s="6"/>
    </row>
    <row r="47" spans="1:91">
      <c r="A47" s="22" t="s">
        <v>29</v>
      </c>
      <c r="B47" s="20" t="s">
        <v>26</v>
      </c>
      <c r="E47" s="401" t="s">
        <v>42</v>
      </c>
      <c r="F47" s="402"/>
      <c r="G47" s="403"/>
      <c r="I47" s="390" t="s">
        <v>304</v>
      </c>
      <c r="J47" s="391"/>
      <c r="K47" s="391"/>
      <c r="L47" s="391"/>
      <c r="M47" s="391"/>
      <c r="N47" s="392"/>
      <c r="O47" s="390" t="s">
        <v>305</v>
      </c>
      <c r="P47" s="391"/>
      <c r="Q47" s="391"/>
      <c r="R47" s="391"/>
      <c r="S47" s="391"/>
      <c r="T47" s="392"/>
      <c r="U47" s="390" t="s">
        <v>310</v>
      </c>
      <c r="V47" s="391"/>
      <c r="W47" s="391"/>
      <c r="X47" s="391"/>
      <c r="Y47" s="391"/>
      <c r="Z47" s="392"/>
      <c r="AA47" s="420"/>
      <c r="AB47" s="391"/>
      <c r="AC47" s="391"/>
      <c r="AD47" s="391"/>
      <c r="AE47" s="391"/>
      <c r="AF47" s="392"/>
      <c r="AG47" s="390"/>
      <c r="AH47" s="391"/>
      <c r="AI47" s="391"/>
      <c r="AJ47" s="391"/>
      <c r="AK47" s="391"/>
      <c r="AL47" s="392"/>
    </row>
    <row r="48" spans="1:91">
      <c r="A48" s="22" t="s">
        <v>28</v>
      </c>
      <c r="B48" s="20" t="s">
        <v>27</v>
      </c>
      <c r="E48" s="2" t="s">
        <v>11</v>
      </c>
      <c r="F48" s="3" t="s">
        <v>12</v>
      </c>
      <c r="G48" s="4" t="s">
        <v>13</v>
      </c>
      <c r="I48" s="417" t="s">
        <v>0</v>
      </c>
      <c r="J48" s="394"/>
      <c r="K48" s="417" t="s">
        <v>1</v>
      </c>
      <c r="L48" s="394"/>
      <c r="M48" s="417" t="s">
        <v>2</v>
      </c>
      <c r="N48" s="394"/>
      <c r="O48" s="417" t="s">
        <v>3</v>
      </c>
      <c r="P48" s="394"/>
      <c r="Q48" s="417" t="s">
        <v>47</v>
      </c>
      <c r="R48" s="394"/>
      <c r="S48" s="395" t="s">
        <v>48</v>
      </c>
      <c r="T48" s="396"/>
      <c r="U48" s="393" t="s">
        <v>52</v>
      </c>
      <c r="V48" s="394"/>
      <c r="W48" s="395" t="s">
        <v>53</v>
      </c>
      <c r="X48" s="396"/>
      <c r="Y48" s="395" t="s">
        <v>61</v>
      </c>
      <c r="Z48" s="396"/>
      <c r="AA48" s="417"/>
      <c r="AB48" s="394"/>
      <c r="AC48" s="417"/>
      <c r="AD48" s="394"/>
      <c r="AE48" s="395"/>
      <c r="AF48" s="396"/>
      <c r="AG48" s="393"/>
      <c r="AH48" s="394"/>
      <c r="AI48" s="395"/>
      <c r="AJ48" s="396"/>
      <c r="AK48" s="395"/>
      <c r="AL48" s="396"/>
    </row>
    <row r="49" spans="1:38">
      <c r="A49" s="22" t="s">
        <v>27</v>
      </c>
      <c r="E49" s="5"/>
      <c r="F49" s="5"/>
      <c r="G49" s="5"/>
      <c r="I49" s="33" t="s">
        <v>81</v>
      </c>
      <c r="K49" s="33" t="s">
        <v>82</v>
      </c>
      <c r="L49" s="8"/>
      <c r="M49" s="33" t="s">
        <v>85</v>
      </c>
      <c r="O49" s="33" t="s">
        <v>92</v>
      </c>
      <c r="P49" s="8"/>
      <c r="Q49" s="33" t="s">
        <v>86</v>
      </c>
      <c r="S49" s="33" t="s">
        <v>87</v>
      </c>
      <c r="T49" s="8"/>
      <c r="U49" s="33" t="s">
        <v>88</v>
      </c>
      <c r="W49" s="33" t="s">
        <v>89</v>
      </c>
      <c r="X49" s="8"/>
      <c r="Y49" s="33" t="s">
        <v>90</v>
      </c>
      <c r="AA49" s="33"/>
      <c r="AB49" s="8"/>
      <c r="AC49" s="33"/>
      <c r="AE49" s="33"/>
      <c r="AF49" s="8"/>
      <c r="AG49" s="33"/>
      <c r="AH49" s="5"/>
      <c r="AI49" s="33"/>
      <c r="AJ49" s="8"/>
      <c r="AK49" s="33"/>
      <c r="AL49" s="5"/>
    </row>
    <row r="50" spans="1:38">
      <c r="E50" s="5"/>
      <c r="F50" s="5"/>
      <c r="G50" s="5"/>
      <c r="I50" s="399"/>
      <c r="J50" s="399"/>
      <c r="K50" s="399"/>
      <c r="L50" s="399"/>
      <c r="M50" s="399"/>
      <c r="N50" s="399"/>
      <c r="O50" s="399"/>
      <c r="P50" s="399"/>
      <c r="Q50" s="399"/>
      <c r="R50" s="197"/>
      <c r="S50" s="397"/>
      <c r="T50" s="397"/>
      <c r="U50" s="397"/>
      <c r="V50" s="397"/>
      <c r="W50" s="26"/>
      <c r="Y50" s="168"/>
      <c r="Z50" s="8"/>
      <c r="AA50" s="26"/>
      <c r="AC50" s="26"/>
      <c r="AD50" s="8"/>
    </row>
    <row r="51" spans="1:38">
      <c r="A51" s="223">
        <v>1</v>
      </c>
      <c r="B51" s="7" t="s">
        <v>217</v>
      </c>
      <c r="C51" s="160" t="s">
        <v>75</v>
      </c>
      <c r="D51" s="19" t="s">
        <v>263</v>
      </c>
      <c r="E51" s="342">
        <v>24</v>
      </c>
      <c r="F51" s="342">
        <v>7</v>
      </c>
      <c r="G51" s="342">
        <v>17</v>
      </c>
      <c r="I51" s="341">
        <v>8</v>
      </c>
      <c r="J51" s="341"/>
      <c r="K51" s="341">
        <v>1</v>
      </c>
      <c r="L51" s="341"/>
      <c r="M51" s="341">
        <v>3</v>
      </c>
      <c r="N51" s="223"/>
      <c r="O51" s="223"/>
      <c r="P51" s="322"/>
      <c r="Q51" s="322"/>
      <c r="R51" s="322"/>
      <c r="S51" s="322"/>
      <c r="T51" s="322"/>
      <c r="U51" s="224"/>
      <c r="V51" s="224"/>
      <c r="W51" s="223"/>
      <c r="X51" s="224"/>
      <c r="Y51" s="224"/>
      <c r="Z51" s="224"/>
      <c r="AA51" s="45"/>
      <c r="AB51" s="46"/>
      <c r="AC51" s="145"/>
      <c r="AD51" s="72"/>
      <c r="AE51" s="74"/>
    </row>
    <row r="52" spans="1:38">
      <c r="A52" s="223">
        <v>2</v>
      </c>
      <c r="B52" s="7" t="s">
        <v>217</v>
      </c>
      <c r="C52" s="21" t="s">
        <v>112</v>
      </c>
      <c r="D52" s="19" t="s">
        <v>245</v>
      </c>
      <c r="E52" s="342">
        <v>28</v>
      </c>
      <c r="F52" s="342">
        <v>10</v>
      </c>
      <c r="G52" s="342">
        <v>18</v>
      </c>
      <c r="I52" s="341">
        <v>1</v>
      </c>
      <c r="J52" s="341"/>
      <c r="K52" s="282">
        <v>4</v>
      </c>
      <c r="L52" s="341"/>
      <c r="M52" s="341">
        <v>7</v>
      </c>
      <c r="N52" s="322"/>
      <c r="O52" s="223"/>
      <c r="P52" s="322"/>
      <c r="Q52" s="223"/>
      <c r="R52" s="322"/>
      <c r="S52" s="322"/>
      <c r="T52" s="322"/>
      <c r="U52" s="223"/>
      <c r="V52" s="223"/>
      <c r="W52" s="224"/>
      <c r="X52" s="224"/>
      <c r="Y52" s="223"/>
      <c r="Z52" s="223"/>
      <c r="AA52" s="72"/>
      <c r="AB52" s="72"/>
      <c r="AC52" s="72"/>
      <c r="AD52" s="121"/>
      <c r="AE52" s="74"/>
    </row>
    <row r="53" spans="1:38">
      <c r="A53" s="223">
        <v>3</v>
      </c>
      <c r="B53" s="7" t="s">
        <v>306</v>
      </c>
      <c r="C53" t="s">
        <v>169</v>
      </c>
      <c r="D53" s="19" t="s">
        <v>249</v>
      </c>
      <c r="E53" s="342">
        <v>33</v>
      </c>
      <c r="F53" s="342">
        <v>14</v>
      </c>
      <c r="G53" s="342">
        <v>19</v>
      </c>
      <c r="I53" s="223">
        <v>2</v>
      </c>
      <c r="J53" s="223"/>
      <c r="K53" s="223">
        <v>8</v>
      </c>
      <c r="L53" s="223"/>
      <c r="M53" s="223">
        <v>4</v>
      </c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72"/>
      <c r="AB53" s="72"/>
      <c r="AC53" s="72"/>
      <c r="AD53" s="73"/>
      <c r="AE53" s="74"/>
    </row>
    <row r="54" spans="1:38">
      <c r="A54" s="223" t="s">
        <v>113</v>
      </c>
      <c r="B54" s="7" t="s">
        <v>217</v>
      </c>
      <c r="C54" s="160" t="s">
        <v>154</v>
      </c>
      <c r="D54" s="11" t="s">
        <v>246</v>
      </c>
      <c r="E54" s="342">
        <v>46</v>
      </c>
      <c r="F54" s="342">
        <v>15</v>
      </c>
      <c r="G54" s="342">
        <v>31</v>
      </c>
      <c r="I54" s="223">
        <v>4</v>
      </c>
      <c r="J54" s="341"/>
      <c r="K54" s="223">
        <v>9</v>
      </c>
      <c r="L54" s="341"/>
      <c r="M54" s="341">
        <v>1</v>
      </c>
      <c r="N54" s="322"/>
      <c r="O54" s="282"/>
      <c r="P54" s="322"/>
      <c r="Q54" s="322"/>
      <c r="R54" s="322"/>
      <c r="S54" s="322"/>
      <c r="T54" s="322"/>
      <c r="U54" s="224"/>
      <c r="V54" s="224"/>
      <c r="W54" s="224"/>
      <c r="X54" s="224"/>
      <c r="Y54" s="224"/>
      <c r="Z54" s="224"/>
      <c r="AA54" s="72"/>
      <c r="AB54" s="72"/>
      <c r="AC54" s="72"/>
      <c r="AD54" s="73"/>
      <c r="AE54" s="74"/>
    </row>
    <row r="55" spans="1:38">
      <c r="A55" s="223" t="s">
        <v>113</v>
      </c>
      <c r="B55" s="7" t="s">
        <v>106</v>
      </c>
      <c r="C55" t="s">
        <v>60</v>
      </c>
      <c r="D55" s="19" t="s">
        <v>248</v>
      </c>
      <c r="E55" s="342">
        <v>43</v>
      </c>
      <c r="F55" s="342">
        <v>12</v>
      </c>
      <c r="G55" s="342">
        <v>31</v>
      </c>
      <c r="I55" s="341">
        <v>7</v>
      </c>
      <c r="J55" s="341"/>
      <c r="K55" s="341">
        <v>6</v>
      </c>
      <c r="L55" s="341"/>
      <c r="M55" s="341">
        <v>2</v>
      </c>
      <c r="N55" s="322"/>
      <c r="O55" s="322"/>
      <c r="P55" s="261"/>
      <c r="Q55" s="322"/>
      <c r="R55" s="261"/>
      <c r="S55" s="322"/>
      <c r="T55" s="322"/>
      <c r="U55" s="223"/>
      <c r="V55" s="224"/>
      <c r="W55" s="224"/>
      <c r="X55" s="224"/>
      <c r="Y55" s="223"/>
      <c r="Z55" s="224"/>
      <c r="AA55" s="46"/>
      <c r="AB55" s="46"/>
      <c r="AC55" s="72"/>
      <c r="AD55" s="121"/>
      <c r="AE55" s="74"/>
    </row>
    <row r="56" spans="1:38" ht="12.75" customHeight="1">
      <c r="A56" s="223">
        <v>6</v>
      </c>
      <c r="B56" s="7">
        <v>9</v>
      </c>
      <c r="C56" s="160" t="s">
        <v>10</v>
      </c>
      <c r="D56" s="19" t="s">
        <v>231</v>
      </c>
      <c r="E56" s="342">
        <v>47</v>
      </c>
      <c r="F56" s="342">
        <v>14</v>
      </c>
      <c r="G56" s="342">
        <v>33</v>
      </c>
      <c r="I56" s="223">
        <v>6</v>
      </c>
      <c r="J56" s="223"/>
      <c r="K56" s="223">
        <v>3</v>
      </c>
      <c r="L56" s="341"/>
      <c r="M56" s="341">
        <v>6</v>
      </c>
      <c r="N56" s="322"/>
      <c r="O56" s="223"/>
      <c r="P56" s="223"/>
      <c r="Q56" s="313"/>
      <c r="R56" s="223"/>
      <c r="S56" s="223"/>
      <c r="T56" s="223"/>
      <c r="U56" s="224"/>
      <c r="V56" s="224"/>
      <c r="W56" s="224"/>
      <c r="X56" s="224"/>
      <c r="Y56" s="224"/>
      <c r="Z56" s="224"/>
      <c r="AA56" s="72"/>
      <c r="AB56" s="72"/>
      <c r="AC56" s="72"/>
      <c r="AD56" s="73"/>
      <c r="AE56" s="74"/>
    </row>
    <row r="57" spans="1:38" ht="12.75" customHeight="1">
      <c r="A57" s="223">
        <v>7</v>
      </c>
      <c r="B57" s="7">
        <v>10</v>
      </c>
      <c r="C57" s="160" t="s">
        <v>194</v>
      </c>
      <c r="D57" s="19" t="s">
        <v>229</v>
      </c>
      <c r="E57" s="342">
        <v>49</v>
      </c>
      <c r="F57" s="342">
        <v>11</v>
      </c>
      <c r="G57" s="342">
        <v>38</v>
      </c>
      <c r="I57" s="313">
        <v>5</v>
      </c>
      <c r="J57" s="223"/>
      <c r="K57" s="223">
        <v>5</v>
      </c>
      <c r="L57" s="340"/>
      <c r="M57" s="341">
        <v>5</v>
      </c>
      <c r="N57" s="322"/>
      <c r="O57" s="322"/>
      <c r="P57" s="322"/>
      <c r="Q57" s="322"/>
      <c r="R57" s="322"/>
      <c r="S57" s="322"/>
      <c r="T57" s="322"/>
      <c r="U57" s="224"/>
      <c r="V57" s="224"/>
      <c r="W57" s="224"/>
      <c r="X57" s="224"/>
      <c r="Y57" s="224"/>
      <c r="Z57" s="224"/>
      <c r="AA57" s="46"/>
      <c r="AB57" s="46"/>
      <c r="AC57" s="46"/>
      <c r="AD57" s="152"/>
      <c r="AE57" s="74"/>
    </row>
    <row r="58" spans="1:38" ht="12.75" customHeight="1">
      <c r="A58" s="223">
        <v>8</v>
      </c>
      <c r="B58" s="7">
        <v>8</v>
      </c>
      <c r="C58" s="21" t="s">
        <v>9</v>
      </c>
      <c r="D58" s="19" t="s">
        <v>232</v>
      </c>
      <c r="E58" s="342">
        <v>55</v>
      </c>
      <c r="F58" s="342">
        <v>16</v>
      </c>
      <c r="G58" s="342">
        <v>39</v>
      </c>
      <c r="I58" s="341">
        <v>5</v>
      </c>
      <c r="J58" s="340"/>
      <c r="K58" s="341">
        <v>2</v>
      </c>
      <c r="L58" s="341"/>
      <c r="M58" s="341">
        <v>9</v>
      </c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4"/>
      <c r="Z58" s="224"/>
      <c r="AA58" s="46"/>
      <c r="AB58" s="121"/>
      <c r="AC58" s="46"/>
      <c r="AD58" s="121"/>
      <c r="AE58" s="74"/>
    </row>
    <row r="59" spans="1:38" ht="12.75" customHeight="1">
      <c r="A59" s="223">
        <v>9</v>
      </c>
      <c r="B59" s="7" t="s">
        <v>306</v>
      </c>
      <c r="C59" s="160" t="s">
        <v>190</v>
      </c>
      <c r="D59" s="19" t="s">
        <v>228</v>
      </c>
      <c r="E59" s="342">
        <v>63</v>
      </c>
      <c r="F59" s="342">
        <v>17</v>
      </c>
      <c r="G59" s="342">
        <v>46</v>
      </c>
      <c r="H59" s="1"/>
      <c r="I59" s="341">
        <v>10</v>
      </c>
      <c r="J59" s="341"/>
      <c r="K59" s="341">
        <v>4</v>
      </c>
      <c r="L59" s="341"/>
      <c r="M59" s="282">
        <v>7</v>
      </c>
      <c r="N59" s="321"/>
      <c r="O59" s="322"/>
      <c r="P59" s="322"/>
      <c r="Q59" s="322"/>
      <c r="R59" s="322"/>
      <c r="S59" s="322"/>
      <c r="T59" s="322"/>
      <c r="U59" s="223"/>
      <c r="V59" s="224"/>
      <c r="W59" s="223"/>
      <c r="X59" s="224"/>
      <c r="Y59" s="223"/>
      <c r="Z59" s="224"/>
      <c r="AA59" s="46"/>
      <c r="AB59" s="46"/>
      <c r="AC59" s="46"/>
      <c r="AD59" s="46"/>
      <c r="AE59" s="74"/>
    </row>
    <row r="60" spans="1:38" ht="12.75" customHeight="1">
      <c r="A60" s="223">
        <v>10</v>
      </c>
      <c r="B60" s="7"/>
      <c r="C60" s="165" t="s">
        <v>147</v>
      </c>
      <c r="D60" s="19" t="s">
        <v>265</v>
      </c>
      <c r="E60" s="342">
        <v>64</v>
      </c>
      <c r="F60" s="342">
        <v>17</v>
      </c>
      <c r="G60" s="342">
        <v>47</v>
      </c>
      <c r="I60" s="341">
        <v>9</v>
      </c>
      <c r="J60" s="340"/>
      <c r="K60" s="341">
        <v>7</v>
      </c>
      <c r="L60" s="341"/>
      <c r="M60" s="341">
        <v>8</v>
      </c>
      <c r="N60" s="322"/>
      <c r="O60" s="322"/>
      <c r="P60" s="322"/>
      <c r="Q60" s="322"/>
      <c r="R60" s="322"/>
      <c r="S60" s="322"/>
      <c r="T60" s="322"/>
      <c r="U60" s="223"/>
      <c r="V60" s="224"/>
      <c r="W60" s="224"/>
      <c r="X60" s="224"/>
      <c r="Y60" s="224"/>
      <c r="Z60" s="224"/>
      <c r="AA60" s="46"/>
      <c r="AB60" s="121"/>
      <c r="AC60" s="46"/>
      <c r="AD60" s="121"/>
      <c r="AE60" s="74"/>
    </row>
    <row r="61" spans="1:38" ht="12.75" customHeight="1">
      <c r="A61" s="223" t="s">
        <v>218</v>
      </c>
      <c r="B61" s="7" t="s">
        <v>106</v>
      </c>
      <c r="C61" t="s">
        <v>158</v>
      </c>
      <c r="D61" s="19" t="s">
        <v>244</v>
      </c>
      <c r="E61" s="342">
        <v>65</v>
      </c>
      <c r="F61" s="342">
        <v>17</v>
      </c>
      <c r="G61" s="342">
        <v>48</v>
      </c>
      <c r="I61" s="341">
        <v>3</v>
      </c>
      <c r="J61" s="341"/>
      <c r="K61" s="341">
        <v>11</v>
      </c>
      <c r="L61" s="341"/>
      <c r="M61" s="341">
        <v>11</v>
      </c>
      <c r="N61" s="322"/>
      <c r="O61" s="223"/>
      <c r="P61" s="223"/>
      <c r="Q61" s="223"/>
      <c r="R61" s="223"/>
      <c r="S61" s="223"/>
      <c r="T61" s="223"/>
      <c r="U61" s="224"/>
      <c r="V61" s="224"/>
      <c r="W61" s="223"/>
      <c r="X61" s="223"/>
      <c r="Y61" s="224"/>
      <c r="Z61" s="224"/>
      <c r="AA61" s="72"/>
      <c r="AB61" s="72"/>
      <c r="AC61" s="145"/>
      <c r="AD61" s="73"/>
      <c r="AE61" s="74"/>
    </row>
    <row r="62" spans="1:38" ht="12.75" customHeight="1">
      <c r="A62" s="223" t="s">
        <v>218</v>
      </c>
      <c r="B62" s="7"/>
      <c r="C62" s="160" t="s">
        <v>19</v>
      </c>
      <c r="D62" s="196" t="s">
        <v>250</v>
      </c>
      <c r="E62" s="342">
        <v>65</v>
      </c>
      <c r="F62" s="342">
        <v>17</v>
      </c>
      <c r="G62" s="342">
        <v>48</v>
      </c>
      <c r="I62" s="341">
        <v>11</v>
      </c>
      <c r="J62" s="341"/>
      <c r="K62" s="341">
        <v>10</v>
      </c>
      <c r="L62" s="341"/>
      <c r="M62" s="341">
        <v>10</v>
      </c>
      <c r="N62" s="322"/>
      <c r="O62" s="322"/>
      <c r="P62" s="322"/>
      <c r="Q62" s="322"/>
      <c r="R62" s="322"/>
      <c r="S62" s="322"/>
      <c r="T62" s="322"/>
      <c r="U62" s="224"/>
      <c r="V62" s="224"/>
      <c r="W62" s="224"/>
      <c r="X62" s="224"/>
      <c r="Y62" s="224"/>
      <c r="Z62" s="224"/>
      <c r="AA62" s="72"/>
      <c r="AB62" s="72"/>
      <c r="AC62" s="72"/>
      <c r="AD62" s="73"/>
      <c r="AE62" s="74"/>
    </row>
    <row r="63" spans="1:38" ht="12.75" customHeight="1">
      <c r="A63" s="223">
        <v>13</v>
      </c>
      <c r="B63" s="7">
        <v>11</v>
      </c>
      <c r="C63" s="160" t="s">
        <v>109</v>
      </c>
      <c r="D63" s="19" t="s">
        <v>279</v>
      </c>
      <c r="E63" s="342">
        <v>53</v>
      </c>
      <c r="F63" s="342">
        <v>0</v>
      </c>
      <c r="G63" s="342">
        <v>53</v>
      </c>
      <c r="I63" s="223"/>
      <c r="J63" s="223"/>
      <c r="K63" s="341"/>
      <c r="L63" s="341"/>
      <c r="M63" s="11"/>
      <c r="N63" s="322"/>
      <c r="O63" s="223"/>
      <c r="P63" s="322"/>
      <c r="Q63" s="223"/>
      <c r="R63" s="322"/>
      <c r="S63" s="322"/>
      <c r="T63" s="322"/>
      <c r="U63" s="224"/>
      <c r="V63" s="224"/>
      <c r="W63" s="224"/>
      <c r="X63" s="224"/>
      <c r="Y63" s="224"/>
      <c r="Z63" s="224"/>
      <c r="AA63" s="46"/>
      <c r="AB63" s="121"/>
      <c r="AC63" s="46"/>
      <c r="AD63" s="121"/>
      <c r="AE63" s="74"/>
    </row>
    <row r="64" spans="1:38" ht="12.75" customHeight="1">
      <c r="A64" s="223">
        <v>14</v>
      </c>
      <c r="B64" s="7"/>
      <c r="C64" t="s">
        <v>138</v>
      </c>
      <c r="D64" s="19" t="s">
        <v>266</v>
      </c>
      <c r="E64" s="342">
        <v>72</v>
      </c>
      <c r="F64" s="342">
        <v>17</v>
      </c>
      <c r="G64" s="342">
        <v>55</v>
      </c>
      <c r="I64" s="223"/>
      <c r="J64" s="223"/>
      <c r="K64" s="341"/>
      <c r="L64" s="341"/>
      <c r="M64" s="223"/>
      <c r="N64" s="322"/>
      <c r="O64" s="322"/>
      <c r="P64" s="322"/>
      <c r="Q64" s="322"/>
      <c r="R64" s="322"/>
      <c r="S64" s="322"/>
      <c r="T64" s="322"/>
      <c r="U64" s="224"/>
      <c r="V64" s="224"/>
      <c r="W64" s="224"/>
      <c r="X64" s="224"/>
      <c r="Y64" s="224"/>
      <c r="Z64" s="224"/>
      <c r="AA64" s="46"/>
      <c r="AB64" s="46"/>
      <c r="AC64" s="46"/>
      <c r="AD64" s="46"/>
      <c r="AE64" s="74"/>
    </row>
    <row r="65" spans="1:31" ht="12.75" customHeight="1">
      <c r="A65" s="223">
        <v>15</v>
      </c>
      <c r="B65" s="7"/>
      <c r="C65" s="165" t="s">
        <v>139</v>
      </c>
      <c r="D65" s="19" t="s">
        <v>257</v>
      </c>
      <c r="E65" s="342">
        <v>77</v>
      </c>
      <c r="F65" s="342">
        <v>17</v>
      </c>
      <c r="G65" s="342">
        <v>60</v>
      </c>
      <c r="I65" s="341"/>
      <c r="J65" s="341"/>
      <c r="K65" s="341"/>
      <c r="L65" s="341"/>
      <c r="M65" s="341"/>
      <c r="N65" s="321"/>
      <c r="O65" s="223"/>
      <c r="P65" s="223"/>
      <c r="Q65" s="223"/>
      <c r="R65" s="223"/>
      <c r="S65" s="223"/>
      <c r="T65" s="223"/>
      <c r="U65" s="224"/>
      <c r="V65" s="224"/>
      <c r="W65" s="224"/>
      <c r="X65" s="224"/>
      <c r="Y65" s="224"/>
      <c r="Z65" s="224"/>
      <c r="AA65" s="72"/>
      <c r="AB65" s="72"/>
      <c r="AC65" s="72"/>
      <c r="AD65" s="73"/>
      <c r="AE65" s="74"/>
    </row>
    <row r="66" spans="1:31" ht="12.75" customHeight="1">
      <c r="A66" s="223">
        <v>16</v>
      </c>
      <c r="B66" s="7"/>
      <c r="C66" s="21" t="s">
        <v>103</v>
      </c>
      <c r="D66" s="19" t="s">
        <v>252</v>
      </c>
      <c r="E66" s="342">
        <v>78</v>
      </c>
      <c r="F66" s="342">
        <v>17</v>
      </c>
      <c r="G66" s="342">
        <v>61</v>
      </c>
      <c r="I66" s="341"/>
      <c r="J66" s="341"/>
      <c r="K66" s="341"/>
      <c r="L66" s="341"/>
      <c r="M66" s="341"/>
      <c r="N66" s="223"/>
      <c r="O66" s="322"/>
      <c r="P66" s="322"/>
      <c r="Q66" s="322"/>
      <c r="R66" s="322"/>
      <c r="S66" s="322"/>
      <c r="T66" s="321"/>
      <c r="U66" s="224"/>
      <c r="V66" s="224"/>
      <c r="W66" s="223"/>
      <c r="X66" s="224"/>
      <c r="Y66" s="224"/>
      <c r="Z66" s="224"/>
      <c r="AA66" s="46"/>
      <c r="AB66" s="121"/>
      <c r="AC66" s="46"/>
      <c r="AD66" s="121"/>
      <c r="AE66" s="74"/>
    </row>
    <row r="67" spans="1:31" ht="12.75" customHeight="1">
      <c r="A67" s="223">
        <v>17</v>
      </c>
      <c r="B67" s="7">
        <v>12</v>
      </c>
      <c r="C67" t="s">
        <v>191</v>
      </c>
      <c r="D67" s="19" t="s">
        <v>247</v>
      </c>
      <c r="E67" s="342">
        <v>82</v>
      </c>
      <c r="F67" s="342">
        <v>17</v>
      </c>
      <c r="G67" s="342">
        <v>65</v>
      </c>
      <c r="H67" s="1"/>
      <c r="I67" s="341"/>
      <c r="J67" s="341"/>
      <c r="K67" s="341"/>
      <c r="L67" s="341"/>
      <c r="M67" s="341"/>
      <c r="N67" s="322"/>
      <c r="O67" s="322"/>
      <c r="P67" s="322"/>
      <c r="Q67" s="322"/>
      <c r="R67" s="322"/>
      <c r="S67" s="282"/>
      <c r="T67" s="322"/>
      <c r="U67" s="224"/>
      <c r="V67" s="224"/>
      <c r="W67" s="224"/>
      <c r="X67" s="224"/>
      <c r="Y67" s="223"/>
      <c r="Z67" s="224"/>
      <c r="AA67" s="46"/>
      <c r="AB67" s="46"/>
      <c r="AC67" s="46"/>
      <c r="AD67" s="46"/>
      <c r="AE67" s="74"/>
    </row>
    <row r="68" spans="1:31" ht="12.75" customHeight="1">
      <c r="A68" s="223">
        <v>18</v>
      </c>
      <c r="B68" s="7"/>
      <c r="C68" s="165" t="s">
        <v>38</v>
      </c>
      <c r="D68" s="19" t="s">
        <v>242</v>
      </c>
      <c r="E68" s="342">
        <v>83</v>
      </c>
      <c r="F68" s="342">
        <v>17</v>
      </c>
      <c r="G68" s="342">
        <v>66</v>
      </c>
      <c r="I68" s="341"/>
      <c r="J68" s="341"/>
      <c r="K68" s="341"/>
      <c r="L68" s="341"/>
      <c r="M68" s="341"/>
      <c r="N68" s="321"/>
      <c r="O68" s="223"/>
      <c r="P68" s="223"/>
      <c r="Q68" s="223"/>
      <c r="R68" s="223"/>
      <c r="S68" s="223"/>
      <c r="T68" s="223"/>
      <c r="U68" s="224"/>
      <c r="V68" s="224"/>
      <c r="W68" s="224"/>
      <c r="X68" s="224"/>
      <c r="Y68" s="224"/>
      <c r="Z68" s="224"/>
      <c r="AA68" s="46"/>
      <c r="AB68" s="121"/>
      <c r="AC68" s="46"/>
      <c r="AD68" s="121"/>
      <c r="AE68" s="74"/>
    </row>
    <row r="69" spans="1:31" ht="12.75" customHeight="1">
      <c r="A69" s="223">
        <v>19</v>
      </c>
      <c r="B69" s="7"/>
      <c r="C69" t="s">
        <v>239</v>
      </c>
      <c r="D69" s="19" t="s">
        <v>251</v>
      </c>
      <c r="E69" s="342">
        <v>84</v>
      </c>
      <c r="F69" s="342">
        <v>17</v>
      </c>
      <c r="G69" s="342">
        <v>67</v>
      </c>
      <c r="I69" s="223"/>
      <c r="J69" s="223"/>
      <c r="K69" s="341"/>
      <c r="L69" s="341"/>
      <c r="M69" s="341"/>
      <c r="N69" s="322"/>
      <c r="O69" s="322"/>
      <c r="P69" s="322"/>
      <c r="Q69" s="322"/>
      <c r="R69" s="322"/>
      <c r="S69" s="322"/>
      <c r="T69" s="321"/>
      <c r="U69" s="224"/>
      <c r="V69" s="223"/>
      <c r="W69" s="224"/>
      <c r="X69" s="224"/>
      <c r="Y69" s="224"/>
      <c r="Z69" s="223"/>
      <c r="AA69" s="121"/>
      <c r="AB69" s="73"/>
      <c r="AC69" s="121"/>
      <c r="AD69" s="73"/>
      <c r="AE69" s="74"/>
    </row>
    <row r="70" spans="1:31" ht="12.75" customHeight="1">
      <c r="A70" s="223"/>
      <c r="B70" s="7"/>
      <c r="C70" t="s">
        <v>54</v>
      </c>
      <c r="D70" s="19" t="s">
        <v>261</v>
      </c>
      <c r="E70" s="342">
        <v>0</v>
      </c>
      <c r="F70" s="342">
        <v>0</v>
      </c>
      <c r="G70" s="342">
        <v>0</v>
      </c>
      <c r="I70" s="260"/>
      <c r="J70" s="341"/>
      <c r="K70" s="341"/>
      <c r="L70" s="341"/>
      <c r="M70" s="341"/>
      <c r="N70" s="321"/>
      <c r="O70" s="322"/>
      <c r="P70" s="322"/>
      <c r="Q70" s="223"/>
      <c r="R70" s="322"/>
      <c r="S70" s="223"/>
      <c r="T70" s="322"/>
      <c r="U70" s="224"/>
      <c r="V70" s="223"/>
      <c r="W70" s="224"/>
      <c r="X70" s="224"/>
      <c r="Y70" s="224"/>
      <c r="Z70" s="224"/>
      <c r="AA70" s="46"/>
      <c r="AB70" s="121"/>
      <c r="AC70" s="46"/>
      <c r="AD70" s="121"/>
      <c r="AE70" s="74"/>
    </row>
    <row r="71" spans="1:31" ht="12.75" customHeight="1">
      <c r="A71" s="223"/>
      <c r="B71" s="7"/>
      <c r="C71" t="s">
        <v>101</v>
      </c>
      <c r="D71" s="19" t="s">
        <v>255</v>
      </c>
      <c r="E71" s="342">
        <v>0</v>
      </c>
      <c r="F71" s="342">
        <v>0</v>
      </c>
      <c r="G71" s="342">
        <v>0</v>
      </c>
      <c r="I71" s="223"/>
      <c r="J71" s="223"/>
      <c r="K71" s="341"/>
      <c r="L71" s="341"/>
      <c r="M71" s="341"/>
      <c r="N71" s="321"/>
      <c r="O71" s="223"/>
      <c r="P71" s="223"/>
      <c r="Q71" s="223"/>
      <c r="R71" s="223"/>
      <c r="S71" s="223"/>
      <c r="T71" s="223"/>
      <c r="U71" s="224"/>
      <c r="V71" s="223"/>
      <c r="W71" s="224"/>
      <c r="X71" s="224"/>
      <c r="Y71" s="224"/>
      <c r="Z71" s="224"/>
    </row>
    <row r="72" spans="1:31">
      <c r="A72" s="223"/>
      <c r="B72" s="7"/>
      <c r="C72" t="s">
        <v>234</v>
      </c>
      <c r="D72" s="19" t="s">
        <v>124</v>
      </c>
      <c r="E72" s="342">
        <v>0</v>
      </c>
      <c r="F72" s="342">
        <v>0</v>
      </c>
      <c r="G72" s="342">
        <v>0</v>
      </c>
      <c r="I72" s="341"/>
      <c r="J72" s="341"/>
      <c r="K72" s="341"/>
      <c r="L72" s="341"/>
      <c r="M72" s="341"/>
      <c r="N72" s="304"/>
      <c r="O72" s="223"/>
      <c r="P72" s="223"/>
      <c r="Q72" s="254"/>
      <c r="R72" s="254"/>
      <c r="S72" s="254"/>
      <c r="T72" s="254"/>
      <c r="U72" s="224"/>
      <c r="V72" s="224"/>
      <c r="W72" s="224"/>
      <c r="X72" s="224"/>
      <c r="Y72" s="224"/>
      <c r="Z72" s="224"/>
      <c r="AA72" s="46"/>
      <c r="AB72" s="121"/>
      <c r="AC72" s="46"/>
      <c r="AD72" s="121"/>
      <c r="AE72" s="74"/>
    </row>
    <row r="73" spans="1:31">
      <c r="A73" s="223"/>
      <c r="B73" s="7"/>
      <c r="C73" t="s">
        <v>36</v>
      </c>
      <c r="D73" s="19" t="s">
        <v>30</v>
      </c>
      <c r="E73" s="342">
        <v>0</v>
      </c>
      <c r="F73" s="342">
        <v>0</v>
      </c>
      <c r="G73" s="342">
        <v>0</v>
      </c>
      <c r="I73" s="341"/>
      <c r="J73" s="341"/>
      <c r="K73" s="341"/>
      <c r="L73" s="341"/>
      <c r="M73" s="341"/>
      <c r="N73" s="303"/>
      <c r="O73" s="254"/>
      <c r="P73" s="254"/>
      <c r="Q73" s="254"/>
      <c r="R73" s="254"/>
      <c r="S73" s="254"/>
      <c r="T73" s="254"/>
      <c r="U73" s="224"/>
      <c r="V73" s="223"/>
      <c r="W73" s="224"/>
      <c r="X73" s="224"/>
      <c r="Y73" s="224"/>
      <c r="Z73" s="224"/>
    </row>
    <row r="74" spans="1:31">
      <c r="A74" s="223"/>
      <c r="B74" s="7"/>
      <c r="C74" t="s">
        <v>164</v>
      </c>
      <c r="D74" s="19" t="s">
        <v>230</v>
      </c>
      <c r="E74" s="342">
        <v>0</v>
      </c>
      <c r="F74" s="342">
        <v>0</v>
      </c>
      <c r="G74" s="342">
        <v>0</v>
      </c>
      <c r="I74" s="223"/>
      <c r="J74" s="223"/>
      <c r="K74" s="223"/>
      <c r="L74" s="223"/>
      <c r="M74" s="223"/>
      <c r="N74" s="304"/>
      <c r="O74" s="254"/>
      <c r="P74" s="254"/>
      <c r="Q74" s="254"/>
      <c r="R74" s="254"/>
      <c r="S74" s="254"/>
      <c r="T74" s="254"/>
      <c r="U74" s="46"/>
      <c r="V74" s="209"/>
      <c r="W74" s="46"/>
      <c r="X74" s="209"/>
      <c r="Y74" s="46"/>
      <c r="Z74" s="209"/>
    </row>
    <row r="75" spans="1:31">
      <c r="A75" s="342"/>
      <c r="B75" s="7"/>
      <c r="C75" t="s">
        <v>195</v>
      </c>
      <c r="D75" s="19" t="s">
        <v>233</v>
      </c>
      <c r="E75" s="342">
        <v>0</v>
      </c>
      <c r="F75" s="342">
        <v>0</v>
      </c>
      <c r="G75" s="342">
        <v>0</v>
      </c>
      <c r="I75" s="223"/>
      <c r="J75" s="223"/>
      <c r="K75" s="341"/>
      <c r="L75" s="341"/>
      <c r="M75" s="223"/>
      <c r="N75" s="303"/>
      <c r="O75" s="223"/>
      <c r="P75" s="254"/>
      <c r="Q75" s="254"/>
      <c r="R75" s="254"/>
      <c r="S75" s="254"/>
      <c r="T75" s="254"/>
    </row>
    <row r="76" spans="1:31">
      <c r="A76" s="342"/>
      <c r="B76" s="7"/>
      <c r="C76" s="21" t="s">
        <v>237</v>
      </c>
      <c r="D76" s="19" t="s">
        <v>254</v>
      </c>
      <c r="E76" s="342">
        <v>0</v>
      </c>
      <c r="F76" s="342">
        <v>0</v>
      </c>
      <c r="G76" s="342">
        <v>0</v>
      </c>
      <c r="I76" s="341"/>
      <c r="J76" s="341"/>
      <c r="K76" s="341"/>
      <c r="L76" s="341"/>
      <c r="M76" s="341"/>
      <c r="N76" s="304"/>
      <c r="O76" s="254"/>
      <c r="P76" s="254"/>
      <c r="Q76" s="254"/>
      <c r="R76" s="254"/>
      <c r="S76" s="254"/>
      <c r="T76" s="254"/>
    </row>
    <row r="77" spans="1:31">
      <c r="A77" s="223"/>
      <c r="B77" s="7"/>
      <c r="C77" t="s">
        <v>201</v>
      </c>
      <c r="D77" s="19" t="s">
        <v>278</v>
      </c>
      <c r="E77" s="342">
        <v>0</v>
      </c>
      <c r="F77" s="342">
        <v>0</v>
      </c>
      <c r="G77" s="342">
        <v>0</v>
      </c>
      <c r="I77" s="341"/>
      <c r="J77" s="261"/>
      <c r="K77" s="341"/>
      <c r="L77" s="341"/>
      <c r="M77" s="341"/>
      <c r="N77" s="304"/>
      <c r="O77" s="254"/>
      <c r="P77" s="254"/>
      <c r="Q77" s="254"/>
      <c r="R77" s="254"/>
      <c r="S77" s="254"/>
      <c r="T77" s="254"/>
    </row>
    <row r="78" spans="1:31">
      <c r="A78" s="223"/>
      <c r="B78" s="7"/>
      <c r="C78" s="21" t="s">
        <v>121</v>
      </c>
      <c r="D78" s="19" t="s">
        <v>256</v>
      </c>
      <c r="E78" s="342">
        <v>0</v>
      </c>
      <c r="F78" s="342">
        <v>0</v>
      </c>
      <c r="G78" s="342">
        <v>0</v>
      </c>
      <c r="I78" s="341"/>
      <c r="J78" s="341"/>
      <c r="K78" s="341"/>
      <c r="L78" s="341"/>
      <c r="M78" s="341"/>
      <c r="N78" s="223"/>
      <c r="O78" s="254"/>
      <c r="P78" s="254"/>
      <c r="Q78" s="254"/>
      <c r="R78" s="254"/>
      <c r="S78" s="254"/>
      <c r="T78" s="254"/>
    </row>
    <row r="79" spans="1:31">
      <c r="A79" s="342"/>
      <c r="B79" s="7"/>
      <c r="C79" s="21" t="s">
        <v>31</v>
      </c>
      <c r="D79" s="19" t="s">
        <v>243</v>
      </c>
      <c r="E79" s="342">
        <v>0</v>
      </c>
      <c r="F79" s="342">
        <v>0</v>
      </c>
      <c r="G79" s="342">
        <v>0</v>
      </c>
      <c r="I79" s="223"/>
      <c r="J79" s="223"/>
      <c r="K79" s="261"/>
      <c r="L79" s="341"/>
      <c r="M79" s="223"/>
      <c r="N79" s="223"/>
      <c r="O79" s="223"/>
      <c r="P79" s="227"/>
      <c r="Q79" s="227"/>
    </row>
  </sheetData>
  <sortState ref="A13:CM41">
    <sortCondition ref="I13:I41"/>
    <sortCondition ref="C13:C41"/>
  </sortState>
  <mergeCells count="35">
    <mergeCell ref="AA47:AF47"/>
    <mergeCell ref="AG47:AL47"/>
    <mergeCell ref="AA48:AB48"/>
    <mergeCell ref="AC48:AD48"/>
    <mergeCell ref="AE48:AF48"/>
    <mergeCell ref="AG48:AH48"/>
    <mergeCell ref="AI48:AJ48"/>
    <mergeCell ref="AK48:AL48"/>
    <mergeCell ref="AH10:AJ10"/>
    <mergeCell ref="AH9:AK9"/>
    <mergeCell ref="E47:G47"/>
    <mergeCell ref="K48:L48"/>
    <mergeCell ref="M48:N48"/>
    <mergeCell ref="O48:P48"/>
    <mergeCell ref="Q48:R48"/>
    <mergeCell ref="V10:X10"/>
    <mergeCell ref="AB10:AD10"/>
    <mergeCell ref="V9:Y9"/>
    <mergeCell ref="AB9:AE9"/>
    <mergeCell ref="O47:T47"/>
    <mergeCell ref="E9:G9"/>
    <mergeCell ref="J9:M9"/>
    <mergeCell ref="P9:S9"/>
    <mergeCell ref="U47:Z47"/>
    <mergeCell ref="I50:M50"/>
    <mergeCell ref="S50:V50"/>
    <mergeCell ref="I48:J48"/>
    <mergeCell ref="S48:T48"/>
    <mergeCell ref="N50:Q50"/>
    <mergeCell ref="U48:V48"/>
    <mergeCell ref="W48:X48"/>
    <mergeCell ref="Y48:Z48"/>
    <mergeCell ref="J10:L10"/>
    <mergeCell ref="P10:R10"/>
    <mergeCell ref="I47:N47"/>
  </mergeCells>
  <pageMargins left="0.7" right="0.7" top="0.75" bottom="0.75" header="0.3" footer="0.3"/>
  <pageSetup paperSize="9" orientation="landscape" r:id="rId1"/>
  <ignoredErrors>
    <ignoredError sqref="S42:AE42 D42:H42 M42:N42 P42:Q42 D86 D84:D85 C42 D13:D40 D80:D81 D83 D82 D51:D79 D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J82"/>
  <sheetViews>
    <sheetView workbookViewId="0">
      <selection activeCell="C20" sqref="C20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4" width="5.28515625" style="5" customWidth="1"/>
    <col min="15" max="15" width="5.85546875" style="5" customWidth="1"/>
    <col min="16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5.5703125" style="1" customWidth="1"/>
    <col min="31" max="31" width="7" style="5" customWidth="1"/>
    <col min="32" max="41" width="5.28515625" style="5" customWidth="1"/>
    <col min="42" max="42" width="5.28515625" style="1" customWidth="1"/>
    <col min="43" max="43" width="20" style="1" customWidth="1"/>
    <col min="44" max="73" width="5.28515625" customWidth="1"/>
    <col min="74" max="133" width="4.7109375" customWidth="1"/>
  </cols>
  <sheetData>
    <row r="1" spans="1:140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44"/>
      <c r="AI1" s="44"/>
      <c r="AJ1" s="44"/>
      <c r="AK1" s="44"/>
      <c r="AL1" s="44"/>
      <c r="AM1" s="44"/>
      <c r="AN1" s="44"/>
      <c r="AO1" s="44"/>
      <c r="AP1" s="24"/>
      <c r="AQ1" s="24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</row>
    <row r="2" spans="1:140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44"/>
      <c r="AI2" s="44"/>
      <c r="AJ2" s="44"/>
      <c r="AK2" s="44"/>
      <c r="AL2" s="44"/>
      <c r="AM2" s="44"/>
      <c r="AN2" s="44"/>
      <c r="AO2" s="44"/>
      <c r="AP2" s="24"/>
      <c r="AQ2" s="24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</row>
    <row r="3" spans="1:140" ht="24" customHeight="1">
      <c r="C3" s="59" t="str">
        <f>Jan!C3</f>
        <v>SPRING MARK FOY</v>
      </c>
      <c r="E3" s="5"/>
      <c r="F3" s="5"/>
      <c r="G3" s="5"/>
      <c r="I3" s="85" t="str">
        <f>'MARK FOY RESULTS'!C3</f>
        <v>2019/2020 Mark Foy Championship</v>
      </c>
      <c r="J3" s="1"/>
      <c r="K3" s="1"/>
      <c r="M3" s="1"/>
      <c r="N3"/>
      <c r="O3" s="1"/>
      <c r="S3" s="6"/>
      <c r="V3" s="6" t="s">
        <v>25</v>
      </c>
      <c r="AC3" s="140">
        <f>mstr!AC3</f>
        <v>17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24"/>
      <c r="AQ3" s="24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</row>
    <row r="4" spans="1:140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24"/>
      <c r="AQ4" s="24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</row>
    <row r="5" spans="1:140" ht="15">
      <c r="C5" s="131" t="s">
        <v>118</v>
      </c>
      <c r="E5" s="5"/>
      <c r="F5" s="5"/>
      <c r="G5" s="5"/>
      <c r="I5" s="1"/>
      <c r="J5" s="1"/>
      <c r="K5" s="1"/>
      <c r="L5" s="1"/>
      <c r="M5" s="1"/>
      <c r="N5" s="1"/>
      <c r="O5" s="1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24"/>
      <c r="AQ5" s="24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</row>
    <row r="6" spans="1:140">
      <c r="E6" s="5"/>
      <c r="F6" s="5"/>
      <c r="G6" s="5"/>
      <c r="I6" s="1"/>
      <c r="J6" s="1"/>
      <c r="K6" s="1"/>
      <c r="L6" s="1"/>
      <c r="M6" s="1"/>
      <c r="N6" s="1"/>
      <c r="O6" s="1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24"/>
      <c r="AQ6" s="24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</row>
    <row r="7" spans="1:140" ht="18">
      <c r="C7" s="94" t="s">
        <v>308</v>
      </c>
      <c r="D7" s="13"/>
      <c r="J7" s="15"/>
      <c r="L7" s="17" t="s">
        <v>235</v>
      </c>
      <c r="U7"/>
      <c r="W7" s="3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24"/>
      <c r="AQ7" s="24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</row>
    <row r="8" spans="1:140" ht="13.5" thickBot="1">
      <c r="A8" s="22"/>
      <c r="E8" s="5"/>
      <c r="F8" s="5"/>
      <c r="G8" s="5"/>
      <c r="M8" s="1"/>
      <c r="AA8" s="24"/>
      <c r="AB8" s="24"/>
      <c r="AC8" s="2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24"/>
      <c r="AQ8" s="24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</row>
    <row r="9" spans="1:140" ht="13.5" thickBot="1">
      <c r="A9" s="214"/>
      <c r="B9" s="213"/>
      <c r="E9" s="401" t="s">
        <v>136</v>
      </c>
      <c r="F9" s="402"/>
      <c r="G9" s="403"/>
      <c r="I9" s="58" t="s">
        <v>104</v>
      </c>
      <c r="J9" s="404" t="s">
        <v>320</v>
      </c>
      <c r="K9" s="405"/>
      <c r="L9" s="405"/>
      <c r="M9" s="406"/>
      <c r="O9" s="58" t="s">
        <v>104</v>
      </c>
      <c r="P9" s="404" t="s">
        <v>319</v>
      </c>
      <c r="Q9" s="405"/>
      <c r="R9" s="405"/>
      <c r="S9" s="406"/>
      <c r="U9" s="58" t="s">
        <v>104</v>
      </c>
      <c r="V9" s="421" t="s">
        <v>321</v>
      </c>
      <c r="W9" s="405"/>
      <c r="X9" s="405"/>
      <c r="Y9" s="406"/>
      <c r="AA9" s="58" t="s">
        <v>104</v>
      </c>
      <c r="AB9" s="419"/>
      <c r="AC9" s="405"/>
      <c r="AD9" s="405"/>
      <c r="AE9" s="406"/>
      <c r="AG9" s="58" t="s">
        <v>324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</row>
    <row r="10" spans="1:140">
      <c r="A10" s="214"/>
      <c r="B10" s="213"/>
      <c r="E10" s="25" t="s">
        <v>49</v>
      </c>
      <c r="F10" s="25" t="s">
        <v>50</v>
      </c>
      <c r="G10" s="25" t="s">
        <v>51</v>
      </c>
      <c r="I10" s="40" t="s">
        <v>41</v>
      </c>
      <c r="J10" s="407" t="s">
        <v>43</v>
      </c>
      <c r="K10" s="408"/>
      <c r="L10" s="409"/>
      <c r="M10" s="42" t="s">
        <v>44</v>
      </c>
      <c r="N10" s="43" t="s">
        <v>55</v>
      </c>
      <c r="O10" s="40" t="s">
        <v>41</v>
      </c>
      <c r="P10" s="407" t="s">
        <v>43</v>
      </c>
      <c r="Q10" s="408"/>
      <c r="R10" s="409"/>
      <c r="S10" s="42" t="s">
        <v>44</v>
      </c>
      <c r="T10" s="43" t="s">
        <v>55</v>
      </c>
      <c r="U10" s="363" t="s">
        <v>41</v>
      </c>
      <c r="V10" s="407" t="s">
        <v>43</v>
      </c>
      <c r="W10" s="408"/>
      <c r="X10" s="409"/>
      <c r="Y10" s="42" t="s">
        <v>44</v>
      </c>
      <c r="Z10" s="43" t="s">
        <v>55</v>
      </c>
      <c r="AA10" s="40" t="s">
        <v>41</v>
      </c>
      <c r="AB10" s="418" t="s">
        <v>43</v>
      </c>
      <c r="AC10" s="418"/>
      <c r="AD10" s="394"/>
      <c r="AE10" s="42" t="s">
        <v>44</v>
      </c>
      <c r="AF10" s="43" t="s">
        <v>55</v>
      </c>
      <c r="AG10" s="40" t="s">
        <v>41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140" ht="13.5" thickBot="1">
      <c r="A11" s="214"/>
      <c r="B11" s="213"/>
      <c r="E11" s="66"/>
      <c r="F11" s="48"/>
      <c r="G11" s="49"/>
      <c r="I11" s="41" t="s">
        <v>45</v>
      </c>
      <c r="J11" s="38">
        <v>7</v>
      </c>
      <c r="K11" s="27">
        <v>8</v>
      </c>
      <c r="L11" s="201">
        <v>9</v>
      </c>
      <c r="M11" s="284" t="s">
        <v>46</v>
      </c>
      <c r="N11" s="41" t="s">
        <v>44</v>
      </c>
      <c r="O11" s="41" t="s">
        <v>45</v>
      </c>
      <c r="P11" s="38">
        <v>10</v>
      </c>
      <c r="Q11" s="27">
        <v>11</v>
      </c>
      <c r="R11" s="201">
        <v>12</v>
      </c>
      <c r="S11" s="284" t="s">
        <v>46</v>
      </c>
      <c r="T11" s="41" t="s">
        <v>44</v>
      </c>
      <c r="U11" s="364" t="s">
        <v>45</v>
      </c>
      <c r="V11" s="38">
        <v>13</v>
      </c>
      <c r="W11" s="27">
        <v>14</v>
      </c>
      <c r="X11" s="27">
        <v>15</v>
      </c>
      <c r="Y11" s="293" t="s">
        <v>46</v>
      </c>
      <c r="Z11" s="41" t="s">
        <v>44</v>
      </c>
      <c r="AA11" s="41" t="s">
        <v>45</v>
      </c>
      <c r="AB11" s="38">
        <v>16</v>
      </c>
      <c r="AC11" s="27">
        <v>17</v>
      </c>
      <c r="AD11" s="27">
        <v>18</v>
      </c>
      <c r="AE11" s="284" t="s">
        <v>46</v>
      </c>
      <c r="AF11" s="41" t="s">
        <v>44</v>
      </c>
      <c r="AG11" s="41" t="s">
        <v>45</v>
      </c>
      <c r="AH11" s="218"/>
      <c r="AI11" s="218"/>
      <c r="AJ11" s="87"/>
      <c r="AK11" s="87"/>
      <c r="AL11" s="26"/>
      <c r="AM11" s="26"/>
      <c r="AN11" s="97"/>
      <c r="AO11" s="87"/>
      <c r="AP11" s="87"/>
      <c r="AQ11" s="26"/>
      <c r="AR11" s="212"/>
      <c r="AS11" s="212"/>
      <c r="AT11" s="87"/>
      <c r="AU11" s="87"/>
      <c r="AV11" s="26"/>
      <c r="AW11" s="26"/>
      <c r="AX11" s="97"/>
      <c r="AY11" s="87"/>
      <c r="AZ11" s="87"/>
      <c r="BA11" s="26"/>
      <c r="BB11" s="212"/>
      <c r="BC11" s="212"/>
      <c r="BD11" s="87"/>
      <c r="BE11" s="87"/>
      <c r="BF11" s="26"/>
      <c r="BG11" s="26"/>
      <c r="BH11" s="97"/>
      <c r="BI11" s="87"/>
      <c r="BJ11" s="87"/>
      <c r="BK11" s="26"/>
      <c r="BL11" s="212"/>
      <c r="BM11" s="212"/>
      <c r="BN11" s="87"/>
      <c r="BO11" s="87"/>
      <c r="BP11" s="26"/>
      <c r="BQ11" s="26"/>
      <c r="BR11" s="97"/>
      <c r="BS11" s="88"/>
      <c r="BT11" s="88"/>
      <c r="BU11" s="88"/>
      <c r="BV11" s="88"/>
      <c r="BW11" s="88"/>
      <c r="BX11" s="88"/>
      <c r="BY11" s="88"/>
    </row>
    <row r="12" spans="1:140">
      <c r="A12" s="214"/>
      <c r="B12" s="213"/>
      <c r="E12" s="5"/>
      <c r="F12" s="5"/>
      <c r="G12" s="5"/>
      <c r="M12"/>
      <c r="S12"/>
      <c r="U12" s="176"/>
      <c r="AA12" s="176"/>
      <c r="AD12" s="5"/>
      <c r="AF12" s="44"/>
      <c r="AH12" s="44"/>
      <c r="AI12" s="44"/>
      <c r="AJ12" s="44"/>
      <c r="AK12" s="218"/>
      <c r="AL12" s="44"/>
      <c r="AM12" s="44"/>
      <c r="AN12" s="97"/>
      <c r="AO12" s="44"/>
      <c r="AP12" s="212"/>
      <c r="AQ12" s="44"/>
      <c r="AR12" s="44"/>
      <c r="AS12" s="44"/>
      <c r="AT12" s="44"/>
      <c r="AU12" s="212"/>
      <c r="AV12" s="44"/>
      <c r="AW12" s="44"/>
      <c r="AX12" s="97"/>
      <c r="AY12" s="44"/>
      <c r="AZ12" s="212"/>
      <c r="BA12" s="44"/>
      <c r="BB12" s="44"/>
      <c r="BC12" s="44"/>
      <c r="BD12" s="44"/>
      <c r="BE12" s="212"/>
      <c r="BF12" s="44"/>
      <c r="BG12" s="44"/>
      <c r="BH12" s="97"/>
      <c r="BI12" s="44"/>
      <c r="BJ12" s="212"/>
      <c r="BK12" s="44"/>
      <c r="BL12" s="44"/>
      <c r="BM12" s="44"/>
      <c r="BN12" s="44"/>
      <c r="BO12" s="212"/>
      <c r="BP12" s="44"/>
      <c r="BQ12" s="44"/>
      <c r="BR12" s="97"/>
      <c r="BS12" s="88"/>
      <c r="BT12" s="88"/>
      <c r="BU12" s="88"/>
      <c r="BV12" s="88"/>
      <c r="BW12" s="88"/>
      <c r="BX12" s="88"/>
      <c r="BY12" s="88"/>
    </row>
    <row r="13" spans="1:140" ht="13.5" customHeight="1">
      <c r="A13" s="214"/>
      <c r="B13" s="213"/>
      <c r="C13" t="s">
        <v>38</v>
      </c>
      <c r="D13" s="19" t="s">
        <v>242</v>
      </c>
      <c r="E13" s="5"/>
      <c r="I13" s="110">
        <v>0</v>
      </c>
      <c r="J13" s="81">
        <v>2</v>
      </c>
      <c r="K13" s="323">
        <v>4</v>
      </c>
      <c r="L13" s="81">
        <v>2</v>
      </c>
      <c r="M13" s="62">
        <f t="shared" ref="M13:M20" si="0">ROUND((J13+K13+L13)/3,1)</f>
        <v>2.7</v>
      </c>
      <c r="N13" s="359">
        <v>1</v>
      </c>
      <c r="O13" s="111">
        <v>0</v>
      </c>
      <c r="P13" s="219">
        <v>7</v>
      </c>
      <c r="Q13" s="282">
        <v>5</v>
      </c>
      <c r="R13" s="287">
        <v>3</v>
      </c>
      <c r="S13" s="62">
        <f t="shared" ref="S13:S17" si="1">ROUND((P13+Q13+R13)/3,1)</f>
        <v>5</v>
      </c>
      <c r="T13" s="62">
        <v>4</v>
      </c>
      <c r="U13" s="111">
        <v>0</v>
      </c>
      <c r="V13" s="328">
        <v>1</v>
      </c>
      <c r="W13" s="328">
        <v>7</v>
      </c>
      <c r="X13" s="223">
        <v>2</v>
      </c>
      <c r="Y13" s="62">
        <f t="shared" ref="Y13:Y15" si="2">ROUND((V13+W13+X13)/3,1)</f>
        <v>3.3</v>
      </c>
      <c r="Z13" s="359">
        <v>1</v>
      </c>
      <c r="AA13" s="111">
        <v>0</v>
      </c>
      <c r="AB13" s="81"/>
      <c r="AC13" s="81"/>
      <c r="AD13" s="216"/>
      <c r="AE13" s="257"/>
      <c r="AF13" s="62"/>
      <c r="AG13" s="111"/>
      <c r="AH13" s="93"/>
      <c r="AI13" s="19" t="str">
        <f>D13</f>
        <v xml:space="preserve"> 03</v>
      </c>
      <c r="AJ13" s="92"/>
      <c r="AK13" s="89"/>
      <c r="AL13" s="67"/>
      <c r="AM13" s="100"/>
      <c r="AN13" s="103"/>
      <c r="AO13" s="92"/>
      <c r="AP13" s="89"/>
      <c r="AQ13" s="68"/>
      <c r="AR13" s="93"/>
      <c r="AS13" s="103"/>
      <c r="AT13" s="92"/>
      <c r="AU13" s="89"/>
      <c r="AV13" s="67"/>
      <c r="AW13" s="100"/>
      <c r="AX13" s="103"/>
      <c r="AY13" s="92"/>
      <c r="AZ13" s="89"/>
      <c r="BA13" s="68"/>
      <c r="BB13" s="100"/>
      <c r="BC13" s="103"/>
      <c r="BD13" s="105"/>
      <c r="BE13" s="89"/>
      <c r="BF13" s="107"/>
      <c r="BG13" s="93"/>
      <c r="BH13" s="103"/>
      <c r="BI13" s="92"/>
      <c r="BJ13" s="89"/>
      <c r="BK13" s="68"/>
      <c r="BL13" s="100"/>
      <c r="BM13" s="103"/>
      <c r="BN13" s="105"/>
      <c r="BO13" s="89"/>
      <c r="BP13" s="107"/>
      <c r="BQ13" s="100"/>
      <c r="BR13" s="103"/>
      <c r="BS13" s="101"/>
      <c r="BT13" s="101"/>
      <c r="BU13" s="101"/>
      <c r="BV13" s="101"/>
      <c r="BW13" s="101"/>
      <c r="BX13" s="101"/>
      <c r="BY13" s="101"/>
      <c r="BZ13" s="65"/>
      <c r="CA13" s="65"/>
      <c r="CB13" s="65"/>
      <c r="CC13" s="65"/>
      <c r="CD13" s="65"/>
    </row>
    <row r="14" spans="1:140">
      <c r="A14" s="214"/>
      <c r="B14" s="213"/>
      <c r="C14" s="21" t="s">
        <v>103</v>
      </c>
      <c r="D14" s="19" t="s">
        <v>252</v>
      </c>
      <c r="E14" s="5"/>
      <c r="I14" s="112">
        <v>0</v>
      </c>
      <c r="J14" s="282">
        <v>9</v>
      </c>
      <c r="K14" s="219">
        <v>6</v>
      </c>
      <c r="L14" s="219">
        <v>11</v>
      </c>
      <c r="M14" s="63">
        <f t="shared" si="0"/>
        <v>8.6999999999999993</v>
      </c>
      <c r="N14" s="63">
        <v>8</v>
      </c>
      <c r="O14" s="109">
        <v>5</v>
      </c>
      <c r="P14" s="324">
        <v>8</v>
      </c>
      <c r="Q14" s="219">
        <v>9</v>
      </c>
      <c r="R14" s="219">
        <v>2</v>
      </c>
      <c r="S14" s="63">
        <f t="shared" si="1"/>
        <v>6.3</v>
      </c>
      <c r="T14" s="63" t="s">
        <v>217</v>
      </c>
      <c r="U14" s="112">
        <v>5</v>
      </c>
      <c r="V14" s="328">
        <v>10</v>
      </c>
      <c r="W14" s="328">
        <v>2</v>
      </c>
      <c r="X14" s="367">
        <v>5</v>
      </c>
      <c r="Y14" s="63">
        <f t="shared" si="2"/>
        <v>5.7</v>
      </c>
      <c r="Z14" s="123" t="s">
        <v>315</v>
      </c>
      <c r="AA14" s="112">
        <v>5</v>
      </c>
      <c r="AB14" s="262"/>
      <c r="AC14" s="262"/>
      <c r="AD14" s="216"/>
      <c r="AE14" s="255"/>
      <c r="AF14" s="63"/>
      <c r="AG14" s="112"/>
      <c r="AH14" s="93"/>
      <c r="AI14" s="19" t="str">
        <f t="shared" ref="AI14:AI41" si="3">D14</f>
        <v xml:space="preserve"> 77</v>
      </c>
      <c r="AJ14" s="92"/>
      <c r="AK14" s="89"/>
      <c r="AL14" s="68"/>
      <c r="AM14" s="100"/>
      <c r="AN14" s="99"/>
      <c r="AO14" s="92"/>
      <c r="AP14" s="89"/>
      <c r="AQ14" s="67"/>
      <c r="AR14" s="104"/>
      <c r="AS14" s="99"/>
      <c r="AT14" s="92"/>
      <c r="AU14" s="89"/>
      <c r="AV14" s="68"/>
      <c r="AW14" s="100"/>
      <c r="AX14" s="99"/>
      <c r="AY14" s="105"/>
      <c r="AZ14" s="89"/>
      <c r="BA14" s="106"/>
      <c r="BB14" s="100"/>
      <c r="BC14" s="99"/>
      <c r="BD14" s="92"/>
      <c r="BE14" s="89"/>
      <c r="BF14" s="67"/>
      <c r="BG14" s="93"/>
      <c r="BH14" s="99"/>
      <c r="BI14" s="105"/>
      <c r="BJ14" s="89"/>
      <c r="BK14" s="106"/>
      <c r="BL14" s="100"/>
      <c r="BM14" s="99"/>
      <c r="BN14" s="92"/>
      <c r="BO14" s="89"/>
      <c r="BP14" s="67"/>
      <c r="BQ14" s="93"/>
      <c r="BR14" s="99"/>
      <c r="BS14" s="101"/>
      <c r="BT14" s="101"/>
      <c r="BU14" s="101"/>
      <c r="BV14" s="101"/>
      <c r="BW14" s="101"/>
      <c r="BX14" s="101"/>
      <c r="BY14" s="101"/>
      <c r="BZ14" s="65"/>
      <c r="CA14" s="65"/>
      <c r="CB14" s="65"/>
      <c r="CC14" s="65"/>
      <c r="CD14" s="65"/>
    </row>
    <row r="15" spans="1:140">
      <c r="A15" s="214"/>
      <c r="B15" s="213"/>
      <c r="C15" t="s">
        <v>154</v>
      </c>
      <c r="D15" s="11" t="s">
        <v>246</v>
      </c>
      <c r="E15" s="5"/>
      <c r="I15" s="112">
        <v>0</v>
      </c>
      <c r="J15" s="81">
        <v>13</v>
      </c>
      <c r="K15" s="355">
        <v>14</v>
      </c>
      <c r="L15" s="355">
        <v>12</v>
      </c>
      <c r="M15" s="63">
        <f t="shared" si="0"/>
        <v>13</v>
      </c>
      <c r="N15" s="63">
        <v>16</v>
      </c>
      <c r="O15" s="112">
        <v>0</v>
      </c>
      <c r="P15" s="219">
        <v>12</v>
      </c>
      <c r="Q15" s="309">
        <v>12</v>
      </c>
      <c r="R15" s="282">
        <v>12</v>
      </c>
      <c r="S15" s="63">
        <f t="shared" si="1"/>
        <v>12</v>
      </c>
      <c r="T15" s="63">
        <v>12</v>
      </c>
      <c r="U15" s="112">
        <v>0</v>
      </c>
      <c r="V15" s="328">
        <v>13</v>
      </c>
      <c r="W15" s="328">
        <v>6</v>
      </c>
      <c r="X15" s="223">
        <v>1</v>
      </c>
      <c r="Y15" s="63">
        <f t="shared" si="2"/>
        <v>6.7</v>
      </c>
      <c r="Z15" s="123" t="s">
        <v>258</v>
      </c>
      <c r="AA15" s="112">
        <v>0</v>
      </c>
      <c r="AB15" s="81"/>
      <c r="AC15" s="81"/>
      <c r="AD15" s="216"/>
      <c r="AE15" s="255"/>
      <c r="AF15" s="63"/>
      <c r="AG15" s="112"/>
      <c r="AH15" s="100"/>
      <c r="AI15" s="19" t="str">
        <f t="shared" si="3"/>
        <v xml:space="preserve"> 52</v>
      </c>
      <c r="AJ15" s="92"/>
      <c r="AK15" s="89"/>
      <c r="AL15" s="67"/>
      <c r="AM15" s="104"/>
      <c r="AN15" s="99"/>
      <c r="AO15" s="92"/>
      <c r="AP15" s="89"/>
      <c r="AQ15" s="68"/>
      <c r="AR15" s="100"/>
      <c r="AS15" s="99"/>
      <c r="AT15" s="92"/>
      <c r="AU15" s="89"/>
      <c r="AV15" s="68"/>
      <c r="AW15" s="104"/>
      <c r="AX15" s="99"/>
      <c r="AY15" s="92"/>
      <c r="AZ15" s="89"/>
      <c r="BA15" s="67"/>
      <c r="BB15" s="100"/>
      <c r="BC15" s="99"/>
      <c r="BD15" s="92"/>
      <c r="BE15" s="89"/>
      <c r="BF15" s="68"/>
      <c r="BG15" s="89"/>
      <c r="BH15" s="99"/>
      <c r="BI15" s="92"/>
      <c r="BJ15" s="89"/>
      <c r="BK15" s="67"/>
      <c r="BL15" s="93"/>
      <c r="BM15" s="99"/>
      <c r="BN15" s="92"/>
      <c r="BO15" s="89"/>
      <c r="BP15" s="67"/>
      <c r="BQ15" s="104"/>
      <c r="BR15" s="99"/>
      <c r="BS15" s="101"/>
      <c r="BT15" s="101"/>
      <c r="BU15" s="101"/>
      <c r="BV15" s="101"/>
      <c r="BW15" s="101"/>
      <c r="BX15" s="101"/>
      <c r="BY15" s="101"/>
      <c r="BZ15" s="65"/>
      <c r="CA15" s="65"/>
      <c r="CB15" s="65"/>
      <c r="CC15" s="65"/>
      <c r="CD15" s="65"/>
    </row>
    <row r="16" spans="1:140">
      <c r="A16" s="214"/>
      <c r="B16" s="213"/>
      <c r="C16" t="s">
        <v>138</v>
      </c>
      <c r="D16" s="19" t="s">
        <v>266</v>
      </c>
      <c r="E16" s="216"/>
      <c r="F16" s="216"/>
      <c r="G16" s="216"/>
      <c r="I16" s="112">
        <v>0</v>
      </c>
      <c r="J16" s="81">
        <v>14</v>
      </c>
      <c r="K16" s="324">
        <v>9</v>
      </c>
      <c r="L16" s="282">
        <v>12</v>
      </c>
      <c r="M16" s="63">
        <f t="shared" si="0"/>
        <v>11.7</v>
      </c>
      <c r="N16" s="63" t="s">
        <v>323</v>
      </c>
      <c r="O16" s="112">
        <v>0</v>
      </c>
      <c r="P16" s="219"/>
      <c r="Q16" s="219"/>
      <c r="R16" s="219"/>
      <c r="S16" s="63"/>
      <c r="T16" s="63"/>
      <c r="U16" s="112">
        <v>0</v>
      </c>
      <c r="V16" s="328"/>
      <c r="W16" s="328"/>
      <c r="X16" s="223"/>
      <c r="Y16" s="63"/>
      <c r="Z16" s="123"/>
      <c r="AA16" s="112">
        <v>0</v>
      </c>
      <c r="AB16" s="81"/>
      <c r="AC16" s="282"/>
      <c r="AD16" s="216"/>
      <c r="AE16" s="255"/>
      <c r="AF16" s="123"/>
      <c r="AG16" s="112"/>
      <c r="AH16" s="100"/>
      <c r="AI16" s="19" t="str">
        <f t="shared" si="3"/>
        <v xml:space="preserve"> 70</v>
      </c>
      <c r="AJ16" s="92"/>
      <c r="AK16" s="89"/>
      <c r="AL16" s="68"/>
      <c r="AM16" s="102"/>
      <c r="AN16" s="99"/>
      <c r="AO16" s="92"/>
      <c r="AP16" s="89"/>
      <c r="AQ16" s="68"/>
      <c r="AR16" s="100"/>
      <c r="AS16" s="99"/>
      <c r="AT16" s="92"/>
      <c r="AU16" s="89"/>
      <c r="AV16" s="67"/>
      <c r="AW16" s="93"/>
      <c r="AX16" s="99"/>
      <c r="AY16" s="92"/>
      <c r="AZ16" s="89"/>
      <c r="BA16" s="68"/>
      <c r="BB16" s="93"/>
      <c r="BC16" s="99"/>
      <c r="BD16" s="92"/>
      <c r="BE16" s="89"/>
      <c r="BF16" s="106"/>
      <c r="BG16" s="100"/>
      <c r="BH16" s="99"/>
      <c r="BI16" s="92"/>
      <c r="BJ16" s="89"/>
      <c r="BK16" s="68"/>
      <c r="BL16" s="100"/>
      <c r="BM16" s="99"/>
      <c r="BN16" s="92"/>
      <c r="BO16" s="89"/>
      <c r="BP16" s="107"/>
      <c r="BQ16" s="93"/>
      <c r="BR16" s="99"/>
      <c r="BS16" s="101"/>
      <c r="BT16" s="101"/>
      <c r="BU16" s="101"/>
      <c r="BV16" s="101"/>
      <c r="BW16" s="101"/>
      <c r="BX16" s="101"/>
      <c r="BY16" s="101"/>
      <c r="BZ16" s="65"/>
      <c r="CA16" s="65"/>
      <c r="CB16" s="65"/>
      <c r="CC16" s="65"/>
      <c r="CD16" s="65"/>
    </row>
    <row r="17" spans="1:82">
      <c r="A17" s="214"/>
      <c r="B17" s="213"/>
      <c r="C17" s="160" t="s">
        <v>325</v>
      </c>
      <c r="D17" s="19" t="s">
        <v>326</v>
      </c>
      <c r="E17" s="5"/>
      <c r="I17" s="112">
        <v>10</v>
      </c>
      <c r="J17" s="81"/>
      <c r="K17" s="81"/>
      <c r="L17" s="81"/>
      <c r="M17" s="63"/>
      <c r="N17" s="63"/>
      <c r="O17" s="112">
        <v>10</v>
      </c>
      <c r="P17" s="219">
        <v>4</v>
      </c>
      <c r="Q17" s="219">
        <v>11</v>
      </c>
      <c r="R17" s="219">
        <v>4</v>
      </c>
      <c r="S17" s="63">
        <f t="shared" si="1"/>
        <v>6.3</v>
      </c>
      <c r="T17" s="63" t="s">
        <v>217</v>
      </c>
      <c r="U17" s="109">
        <v>5</v>
      </c>
      <c r="V17" s="328"/>
      <c r="W17" s="328"/>
      <c r="X17" s="223"/>
      <c r="Y17" s="63"/>
      <c r="Z17" s="123"/>
      <c r="AA17" s="112">
        <v>5</v>
      </c>
      <c r="AB17" s="81"/>
      <c r="AC17" s="81"/>
      <c r="AD17" s="216"/>
      <c r="AE17" s="255"/>
      <c r="AF17" s="63"/>
      <c r="AG17" s="112"/>
      <c r="AH17" s="100"/>
      <c r="AI17" s="19" t="str">
        <f t="shared" si="3"/>
        <v xml:space="preserve"> 88</v>
      </c>
      <c r="AJ17" s="92"/>
      <c r="AK17" s="89"/>
      <c r="AL17" s="68"/>
      <c r="AM17" s="102"/>
      <c r="AN17" s="99"/>
      <c r="AO17" s="92"/>
      <c r="AP17" s="89"/>
      <c r="AQ17" s="68"/>
      <c r="AR17" s="100"/>
      <c r="AS17" s="99"/>
      <c r="AT17" s="92"/>
      <c r="AU17" s="89"/>
      <c r="AV17" s="68"/>
      <c r="AW17" s="102"/>
      <c r="AX17" s="99"/>
      <c r="AY17" s="92"/>
      <c r="AZ17" s="89"/>
      <c r="BA17" s="67"/>
      <c r="BB17" s="100"/>
      <c r="BC17" s="99"/>
      <c r="BD17" s="92"/>
      <c r="BE17" s="89"/>
      <c r="BF17" s="67"/>
      <c r="BG17" s="100"/>
      <c r="BH17" s="103"/>
      <c r="BI17" s="92"/>
      <c r="BJ17" s="89"/>
      <c r="BK17" s="67"/>
      <c r="BL17" s="93"/>
      <c r="BM17" s="103"/>
      <c r="BN17" s="92"/>
      <c r="BO17" s="89"/>
      <c r="BP17" s="68"/>
      <c r="BQ17" s="100"/>
      <c r="BR17" s="103"/>
      <c r="BS17" s="101"/>
      <c r="BT17" s="101"/>
      <c r="BU17" s="101"/>
      <c r="BV17" s="101"/>
      <c r="BW17" s="101"/>
      <c r="BX17" s="101"/>
      <c r="BY17" s="101"/>
      <c r="BZ17" s="65"/>
      <c r="CA17" s="65"/>
      <c r="CB17" s="65"/>
      <c r="CC17" s="65"/>
      <c r="CD17" s="65"/>
    </row>
    <row r="18" spans="1:82">
      <c r="A18" s="214"/>
      <c r="B18" s="213"/>
      <c r="C18" t="s">
        <v>10</v>
      </c>
      <c r="D18" s="19" t="s">
        <v>231</v>
      </c>
      <c r="E18" s="5"/>
      <c r="I18" s="112">
        <v>10</v>
      </c>
      <c r="J18" s="81"/>
      <c r="K18" s="81"/>
      <c r="L18" s="81"/>
      <c r="M18" s="63"/>
      <c r="N18" s="63"/>
      <c r="O18" s="112">
        <v>10</v>
      </c>
      <c r="P18" s="219"/>
      <c r="Q18" s="219"/>
      <c r="R18" s="219"/>
      <c r="S18" s="63"/>
      <c r="T18" s="63"/>
      <c r="U18" s="112">
        <v>10</v>
      </c>
      <c r="V18" s="328">
        <v>11</v>
      </c>
      <c r="W18" s="367">
        <v>5</v>
      </c>
      <c r="X18" s="223">
        <v>9</v>
      </c>
      <c r="Y18" s="63">
        <f t="shared" ref="Y18" si="4">ROUND((V18+W18+X18)/3,1)</f>
        <v>8.3000000000000007</v>
      </c>
      <c r="Z18" s="123">
        <v>10</v>
      </c>
      <c r="AA18" s="112">
        <v>10</v>
      </c>
      <c r="AB18" s="81"/>
      <c r="AC18" s="81"/>
      <c r="AD18" s="216"/>
      <c r="AE18" s="255"/>
      <c r="AF18" s="63"/>
      <c r="AG18" s="112"/>
      <c r="AH18" s="101"/>
      <c r="AI18" s="19" t="str">
        <f t="shared" si="3"/>
        <v xml:space="preserve"> 13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65"/>
      <c r="CA18" s="65"/>
      <c r="CB18" s="65"/>
      <c r="CC18" s="65"/>
      <c r="CD18" s="65"/>
    </row>
    <row r="19" spans="1:82">
      <c r="A19" s="214"/>
      <c r="B19" s="213"/>
      <c r="C19" s="165" t="s">
        <v>194</v>
      </c>
      <c r="D19" s="11" t="s">
        <v>229</v>
      </c>
      <c r="E19" s="5"/>
      <c r="I19" s="112">
        <v>10</v>
      </c>
      <c r="J19" s="81"/>
      <c r="K19" s="81"/>
      <c r="L19" s="81"/>
      <c r="M19" s="255"/>
      <c r="N19" s="63"/>
      <c r="O19" s="112">
        <v>10</v>
      </c>
      <c r="P19" s="219"/>
      <c r="Q19" s="219"/>
      <c r="R19" s="219"/>
      <c r="S19" s="255"/>
      <c r="T19" s="64"/>
      <c r="U19" s="112">
        <v>10</v>
      </c>
      <c r="V19" s="328"/>
      <c r="W19" s="328"/>
      <c r="X19" s="223"/>
      <c r="Y19" s="63"/>
      <c r="Z19" s="63"/>
      <c r="AA19" s="112">
        <v>10</v>
      </c>
      <c r="AB19" s="81"/>
      <c r="AC19" s="81"/>
      <c r="AD19" s="216"/>
      <c r="AE19" s="63"/>
      <c r="AF19" s="63"/>
      <c r="AG19" s="112"/>
      <c r="AH19" s="101"/>
      <c r="AI19" s="19" t="str">
        <f t="shared" si="3"/>
        <v xml:space="preserve"> 17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65"/>
      <c r="CA19" s="65"/>
      <c r="CB19" s="65"/>
      <c r="CC19" s="65"/>
      <c r="CD19" s="65"/>
    </row>
    <row r="20" spans="1:82">
      <c r="A20" s="214"/>
      <c r="B20" s="213"/>
      <c r="C20" t="s">
        <v>9</v>
      </c>
      <c r="D20" s="19" t="s">
        <v>232</v>
      </c>
      <c r="E20" s="5"/>
      <c r="I20" s="112">
        <v>10</v>
      </c>
      <c r="J20" s="81">
        <v>3</v>
      </c>
      <c r="K20" s="81">
        <v>2</v>
      </c>
      <c r="L20" s="81">
        <v>4</v>
      </c>
      <c r="M20" s="63">
        <f t="shared" si="0"/>
        <v>3</v>
      </c>
      <c r="N20" s="63">
        <v>2</v>
      </c>
      <c r="O20" s="109">
        <v>5</v>
      </c>
      <c r="P20" s="219">
        <v>11</v>
      </c>
      <c r="Q20" s="358">
        <v>8</v>
      </c>
      <c r="R20" s="219">
        <v>8</v>
      </c>
      <c r="S20" s="63">
        <f t="shared" ref="S20:S21" si="5">ROUND((P20+Q20+R20)/3,1)</f>
        <v>9</v>
      </c>
      <c r="T20" s="63">
        <v>11</v>
      </c>
      <c r="U20" s="112">
        <v>5</v>
      </c>
      <c r="V20" s="328">
        <v>6</v>
      </c>
      <c r="W20" s="328">
        <v>1</v>
      </c>
      <c r="X20" s="223">
        <v>10</v>
      </c>
      <c r="Y20" s="63">
        <f t="shared" ref="Y20" si="6">ROUND((V20+W20+X20)/3,1)</f>
        <v>5.7</v>
      </c>
      <c r="Z20" s="123" t="s">
        <v>315</v>
      </c>
      <c r="AA20" s="109">
        <v>40</v>
      </c>
      <c r="AB20" s="81"/>
      <c r="AC20" s="81"/>
      <c r="AD20" s="216"/>
      <c r="AE20" s="255"/>
      <c r="AF20" s="63"/>
      <c r="AG20" s="112"/>
      <c r="AH20" s="93"/>
      <c r="AI20" s="19" t="str">
        <f t="shared" si="3"/>
        <v xml:space="preserve"> 21</v>
      </c>
      <c r="AJ20" s="92"/>
      <c r="AK20" s="89"/>
      <c r="AL20" s="68"/>
      <c r="AM20" s="100"/>
      <c r="AN20" s="99"/>
      <c r="AO20" s="92"/>
      <c r="AP20" s="89"/>
      <c r="AQ20" s="67"/>
      <c r="AR20" s="93"/>
      <c r="AS20" s="99"/>
      <c r="AT20" s="92"/>
      <c r="AU20" s="89"/>
      <c r="AV20" s="68"/>
      <c r="AW20" s="100"/>
      <c r="AX20" s="99"/>
      <c r="AY20" s="92"/>
      <c r="AZ20" s="89"/>
      <c r="BA20" s="67"/>
      <c r="BB20" s="93"/>
      <c r="BC20" s="99"/>
      <c r="BD20" s="92"/>
      <c r="BE20" s="89"/>
      <c r="BF20" s="68"/>
      <c r="BG20" s="93"/>
      <c r="BH20" s="99"/>
      <c r="BI20" s="92"/>
      <c r="BJ20" s="89"/>
      <c r="BK20" s="67"/>
      <c r="BL20" s="100"/>
      <c r="BM20" s="99"/>
      <c r="BN20" s="92"/>
      <c r="BO20" s="89"/>
      <c r="BP20" s="68"/>
      <c r="BQ20" s="93"/>
      <c r="BR20" s="99"/>
      <c r="BS20" s="101"/>
      <c r="BT20" s="101"/>
      <c r="BU20" s="101"/>
      <c r="BV20" s="101"/>
      <c r="BW20" s="101"/>
      <c r="BX20" s="101"/>
      <c r="BY20" s="101"/>
      <c r="BZ20" s="65"/>
      <c r="CA20" s="65"/>
      <c r="CB20" s="65"/>
      <c r="CC20" s="65"/>
      <c r="CD20" s="65"/>
    </row>
    <row r="21" spans="1:82">
      <c r="A21" s="214"/>
      <c r="B21" s="213"/>
      <c r="C21" s="21" t="s">
        <v>237</v>
      </c>
      <c r="D21" s="19" t="s">
        <v>254</v>
      </c>
      <c r="E21" s="5"/>
      <c r="I21" s="112">
        <v>10</v>
      </c>
      <c r="J21" s="81"/>
      <c r="K21" s="282"/>
      <c r="L21" s="81"/>
      <c r="M21" s="63"/>
      <c r="N21" s="63"/>
      <c r="O21" s="109">
        <v>5</v>
      </c>
      <c r="P21" s="219">
        <v>10</v>
      </c>
      <c r="Q21" s="219">
        <v>10</v>
      </c>
      <c r="R21" s="219">
        <v>6</v>
      </c>
      <c r="S21" s="63">
        <f t="shared" si="5"/>
        <v>8.6999999999999993</v>
      </c>
      <c r="T21" s="63">
        <v>10</v>
      </c>
      <c r="U21" s="112">
        <v>5</v>
      </c>
      <c r="V21" s="328"/>
      <c r="W21" s="223"/>
      <c r="X21" s="223"/>
      <c r="Y21" s="63"/>
      <c r="Z21" s="123"/>
      <c r="AA21" s="112">
        <v>5</v>
      </c>
      <c r="AB21" s="81"/>
      <c r="AC21" s="81"/>
      <c r="AD21" s="216"/>
      <c r="AE21" s="255"/>
      <c r="AF21" s="63"/>
      <c r="AG21" s="112"/>
      <c r="AH21" s="93"/>
      <c r="AI21" s="19" t="str">
        <f t="shared" si="3"/>
        <v xml:space="preserve"> 25</v>
      </c>
      <c r="AJ21" s="92"/>
      <c r="AK21" s="91"/>
      <c r="AL21" s="68"/>
      <c r="AM21" s="93"/>
      <c r="AN21" s="103"/>
      <c r="AO21" s="92"/>
      <c r="AP21" s="89"/>
      <c r="AQ21" s="68"/>
      <c r="AR21" s="93"/>
      <c r="AS21" s="103"/>
      <c r="AT21" s="92"/>
      <c r="AU21" s="91"/>
      <c r="AV21" s="68"/>
      <c r="AW21" s="93"/>
      <c r="AX21" s="103"/>
      <c r="AY21" s="92"/>
      <c r="AZ21" s="89"/>
      <c r="BA21" s="68"/>
      <c r="BB21" s="93"/>
      <c r="BC21" s="103"/>
      <c r="BD21" s="92"/>
      <c r="BE21" s="103"/>
      <c r="BF21" s="67"/>
      <c r="BG21" s="93"/>
      <c r="BH21" s="103"/>
      <c r="BI21" s="92"/>
      <c r="BJ21" s="89"/>
      <c r="BK21" s="68"/>
      <c r="BL21" s="93"/>
      <c r="BM21" s="103"/>
      <c r="BN21" s="92"/>
      <c r="BO21" s="103"/>
      <c r="BP21" s="67"/>
      <c r="BQ21" s="93"/>
      <c r="BR21" s="103"/>
      <c r="BS21" s="101"/>
      <c r="BT21" s="101"/>
      <c r="BU21" s="101"/>
      <c r="BV21" s="101"/>
      <c r="BW21" s="101"/>
      <c r="BX21" s="101"/>
      <c r="BY21" s="101"/>
      <c r="BZ21" s="65"/>
      <c r="CA21" s="65"/>
      <c r="CB21" s="65"/>
      <c r="CC21" s="65"/>
      <c r="CD21" s="65"/>
    </row>
    <row r="22" spans="1:82">
      <c r="A22" s="214"/>
      <c r="B22" s="213"/>
      <c r="C22" s="21" t="s">
        <v>147</v>
      </c>
      <c r="D22" s="19" t="s">
        <v>265</v>
      </c>
      <c r="E22" s="5"/>
      <c r="H22" s="65"/>
      <c r="I22" s="109">
        <v>10</v>
      </c>
      <c r="J22" s="81">
        <v>10</v>
      </c>
      <c r="K22" s="81">
        <v>11</v>
      </c>
      <c r="L22" s="81">
        <v>6</v>
      </c>
      <c r="M22" s="63">
        <f t="shared" ref="M22:M27" si="7">ROUND((J22+K22+L22)/3,1)</f>
        <v>9</v>
      </c>
      <c r="N22" s="63">
        <v>9</v>
      </c>
      <c r="O22" s="109">
        <v>10</v>
      </c>
      <c r="P22" s="219"/>
      <c r="Q22" s="219"/>
      <c r="R22" s="219"/>
      <c r="S22" s="255"/>
      <c r="T22" s="63"/>
      <c r="U22" s="112">
        <v>10</v>
      </c>
      <c r="V22" s="328">
        <v>7</v>
      </c>
      <c r="W22" s="328">
        <v>3</v>
      </c>
      <c r="X22" s="328">
        <v>7</v>
      </c>
      <c r="Y22" s="63">
        <f t="shared" ref="Y22" si="8">ROUND((V22+W22+X22)/3,1)</f>
        <v>5.7</v>
      </c>
      <c r="Z22" s="63" t="s">
        <v>315</v>
      </c>
      <c r="AA22" s="112">
        <v>10</v>
      </c>
      <c r="AB22" s="81"/>
      <c r="AC22" s="81"/>
      <c r="AD22" s="216"/>
      <c r="AE22" s="255"/>
      <c r="AF22" s="63"/>
      <c r="AG22" s="112"/>
      <c r="AH22" s="104"/>
      <c r="AI22" s="19" t="str">
        <f t="shared" si="3"/>
        <v xml:space="preserve"> 15</v>
      </c>
      <c r="AJ22" s="92"/>
      <c r="AK22" s="89"/>
      <c r="AL22" s="68"/>
      <c r="AM22" s="102"/>
      <c r="AN22" s="99"/>
      <c r="AO22" s="92"/>
      <c r="AP22" s="89"/>
      <c r="AQ22" s="68"/>
      <c r="AR22" s="104"/>
      <c r="AS22" s="99"/>
      <c r="AT22" s="92"/>
      <c r="AU22" s="89"/>
      <c r="AV22" s="68"/>
      <c r="AW22" s="102"/>
      <c r="AX22" s="99"/>
      <c r="AY22" s="92"/>
      <c r="AZ22" s="89"/>
      <c r="BA22" s="67"/>
      <c r="BB22" s="89"/>
      <c r="BC22" s="99"/>
      <c r="BD22" s="92"/>
      <c r="BE22" s="89"/>
      <c r="BF22" s="68"/>
      <c r="BG22" s="89"/>
      <c r="BH22" s="99"/>
      <c r="BI22" s="92"/>
      <c r="BJ22" s="89"/>
      <c r="BK22" s="68"/>
      <c r="BL22" s="89"/>
      <c r="BM22" s="99"/>
      <c r="BN22" s="92"/>
      <c r="BO22" s="89"/>
      <c r="BP22" s="67"/>
      <c r="BQ22" s="89"/>
      <c r="BR22" s="99"/>
      <c r="BS22" s="101"/>
      <c r="BT22" s="101"/>
      <c r="BU22" s="101"/>
      <c r="BV22" s="101"/>
      <c r="BW22" s="101"/>
      <c r="BX22" s="101"/>
      <c r="BY22" s="101"/>
      <c r="BZ22" s="65"/>
      <c r="CA22" s="65"/>
      <c r="CB22" s="65"/>
      <c r="CC22" s="65"/>
      <c r="CD22" s="65"/>
    </row>
    <row r="23" spans="1:82">
      <c r="A23" s="214"/>
      <c r="B23" s="213"/>
      <c r="C23" s="21" t="s">
        <v>31</v>
      </c>
      <c r="D23" s="11" t="s">
        <v>243</v>
      </c>
      <c r="E23" s="5"/>
      <c r="I23" s="112">
        <v>10</v>
      </c>
      <c r="J23" s="323"/>
      <c r="K23" s="308"/>
      <c r="L23" s="81"/>
      <c r="M23" s="63"/>
      <c r="N23" s="63"/>
      <c r="O23" s="112">
        <v>10</v>
      </c>
      <c r="P23" s="219"/>
      <c r="Q23" s="219"/>
      <c r="R23" s="219"/>
      <c r="S23" s="255"/>
      <c r="T23" s="63"/>
      <c r="U23" s="112">
        <v>10</v>
      </c>
      <c r="V23" s="328"/>
      <c r="W23" s="328"/>
      <c r="X23" s="223"/>
      <c r="Y23" s="63"/>
      <c r="Z23" s="123"/>
      <c r="AA23" s="112">
        <v>10</v>
      </c>
      <c r="AB23" s="81"/>
      <c r="AC23" s="81"/>
      <c r="AD23" s="216"/>
      <c r="AE23" s="63"/>
      <c r="AF23" s="63"/>
      <c r="AG23" s="112"/>
      <c r="AH23" s="93"/>
      <c r="AI23" s="19" t="str">
        <f t="shared" si="3"/>
        <v xml:space="preserve"> 57</v>
      </c>
      <c r="AJ23" s="92"/>
      <c r="AK23" s="89"/>
      <c r="AL23" s="68"/>
      <c r="AM23" s="100"/>
      <c r="AN23" s="99"/>
      <c r="AO23" s="92"/>
      <c r="AP23" s="89"/>
      <c r="AQ23" s="68"/>
      <c r="AR23" s="93"/>
      <c r="AS23" s="99"/>
      <c r="AT23" s="92"/>
      <c r="AU23" s="89"/>
      <c r="AV23" s="68"/>
      <c r="AW23" s="100"/>
      <c r="AX23" s="99"/>
      <c r="AY23" s="92"/>
      <c r="AZ23" s="89"/>
      <c r="BA23" s="68"/>
      <c r="BB23" s="93"/>
      <c r="BC23" s="99"/>
      <c r="BD23" s="92"/>
      <c r="BE23" s="89"/>
      <c r="BF23" s="68"/>
      <c r="BG23" s="93"/>
      <c r="BH23" s="99"/>
      <c r="BI23" s="92"/>
      <c r="BJ23" s="89"/>
      <c r="BK23" s="68"/>
      <c r="BL23" s="93"/>
      <c r="BM23" s="99"/>
      <c r="BN23" s="92"/>
      <c r="BO23" s="89"/>
      <c r="BP23" s="68"/>
      <c r="BQ23" s="93"/>
      <c r="BR23" s="99"/>
      <c r="BS23" s="101"/>
      <c r="BT23" s="101"/>
      <c r="BU23" s="101"/>
      <c r="BV23" s="101"/>
      <c r="BW23" s="101"/>
      <c r="BX23" s="101"/>
      <c r="BY23" s="101"/>
      <c r="BZ23" s="65"/>
      <c r="CA23" s="65"/>
      <c r="CB23" s="65"/>
      <c r="CC23" s="65"/>
      <c r="CD23" s="65"/>
    </row>
    <row r="24" spans="1:82">
      <c r="A24" s="214"/>
      <c r="B24" s="213"/>
      <c r="C24" s="160" t="s">
        <v>234</v>
      </c>
      <c r="D24" s="19" t="s">
        <v>124</v>
      </c>
      <c r="E24" s="5"/>
      <c r="I24" s="112">
        <v>20</v>
      </c>
      <c r="J24" s="324"/>
      <c r="K24" s="81"/>
      <c r="L24" s="81"/>
      <c r="M24" s="63"/>
      <c r="N24" s="63"/>
      <c r="O24" s="112">
        <v>20</v>
      </c>
      <c r="P24" s="219"/>
      <c r="Q24" s="219"/>
      <c r="R24" s="219"/>
      <c r="S24" s="255"/>
      <c r="T24" s="63"/>
      <c r="U24" s="112">
        <v>20</v>
      </c>
      <c r="V24" s="328"/>
      <c r="W24" s="328"/>
      <c r="X24" s="328"/>
      <c r="Y24" s="63"/>
      <c r="Z24" s="123"/>
      <c r="AA24" s="112">
        <v>20</v>
      </c>
      <c r="AB24" s="81"/>
      <c r="AC24" s="282"/>
      <c r="AD24" s="216"/>
      <c r="AE24" s="255"/>
      <c r="AF24" s="63"/>
      <c r="AG24" s="112"/>
      <c r="AH24" s="101"/>
      <c r="AI24" s="19" t="str">
        <f t="shared" si="3"/>
        <v>B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65"/>
      <c r="CA24" s="65"/>
      <c r="CB24" s="65"/>
      <c r="CC24" s="65"/>
      <c r="CD24" s="65"/>
    </row>
    <row r="25" spans="1:82">
      <c r="A25" s="214"/>
      <c r="B25" s="213"/>
      <c r="C25" t="s">
        <v>158</v>
      </c>
      <c r="D25" s="11" t="s">
        <v>244</v>
      </c>
      <c r="E25" s="5"/>
      <c r="I25" s="112">
        <v>20</v>
      </c>
      <c r="J25" s="81">
        <v>4</v>
      </c>
      <c r="K25" s="81">
        <v>7</v>
      </c>
      <c r="L25" s="81">
        <v>1</v>
      </c>
      <c r="M25" s="63">
        <f t="shared" si="7"/>
        <v>4</v>
      </c>
      <c r="N25" s="63">
        <v>3</v>
      </c>
      <c r="O25" s="109">
        <v>5</v>
      </c>
      <c r="P25" s="219">
        <v>6</v>
      </c>
      <c r="Q25" s="219">
        <v>6</v>
      </c>
      <c r="R25" s="358">
        <v>10</v>
      </c>
      <c r="S25" s="63">
        <f t="shared" ref="S25" si="9">ROUND((P25+Q25+R25)/3,1)</f>
        <v>7.3</v>
      </c>
      <c r="T25" s="63">
        <v>7</v>
      </c>
      <c r="U25" s="112">
        <v>5</v>
      </c>
      <c r="V25" s="328">
        <v>2</v>
      </c>
      <c r="W25" s="328">
        <v>4</v>
      </c>
      <c r="X25" s="223">
        <v>12</v>
      </c>
      <c r="Y25" s="63">
        <f t="shared" ref="Y25" si="10">ROUND((V25+W25+X25)/3,1)</f>
        <v>6</v>
      </c>
      <c r="Z25" s="123">
        <v>5</v>
      </c>
      <c r="AA25" s="112">
        <v>5</v>
      </c>
      <c r="AB25" s="81"/>
      <c r="AC25" s="81"/>
      <c r="AD25" s="216"/>
      <c r="AE25" s="63"/>
      <c r="AF25" s="63"/>
      <c r="AG25" s="112"/>
      <c r="AH25" s="100"/>
      <c r="AI25" s="19" t="str">
        <f t="shared" si="3"/>
        <v xml:space="preserve"> 33</v>
      </c>
      <c r="AJ25" s="92"/>
      <c r="AK25" s="89"/>
      <c r="AL25" s="68"/>
      <c r="AM25" s="100"/>
      <c r="AN25" s="103"/>
      <c r="AO25" s="92"/>
      <c r="AP25" s="89"/>
      <c r="AQ25" s="68"/>
      <c r="AR25" s="100"/>
      <c r="AS25" s="103"/>
      <c r="AT25" s="92"/>
      <c r="AU25" s="89"/>
      <c r="AV25" s="68"/>
      <c r="AW25" s="100"/>
      <c r="AX25" s="103"/>
      <c r="AY25" s="92"/>
      <c r="AZ25" s="89"/>
      <c r="BA25" s="67"/>
      <c r="BB25" s="93"/>
      <c r="BC25" s="103"/>
      <c r="BD25" s="92"/>
      <c r="BE25" s="89"/>
      <c r="BF25" s="68"/>
      <c r="BG25" s="100"/>
      <c r="BH25" s="103"/>
      <c r="BI25" s="92"/>
      <c r="BJ25" s="89"/>
      <c r="BK25" s="67"/>
      <c r="BL25" s="93"/>
      <c r="BM25" s="99"/>
      <c r="BN25" s="92"/>
      <c r="BO25" s="89"/>
      <c r="BP25" s="68"/>
      <c r="BQ25" s="100"/>
      <c r="BR25" s="99"/>
      <c r="BS25" s="101"/>
      <c r="BT25" s="101"/>
      <c r="BU25" s="101"/>
      <c r="BV25" s="101"/>
      <c r="BW25" s="101"/>
      <c r="BX25" s="101"/>
      <c r="BY25" s="101"/>
      <c r="BZ25" s="65"/>
      <c r="CA25" s="65"/>
      <c r="CB25" s="65"/>
      <c r="CC25" s="65"/>
      <c r="CD25" s="65"/>
    </row>
    <row r="26" spans="1:82">
      <c r="A26" s="214"/>
      <c r="B26" s="213"/>
      <c r="C26" s="160" t="s">
        <v>75</v>
      </c>
      <c r="D26" s="19" t="s">
        <v>263</v>
      </c>
      <c r="E26" s="5"/>
      <c r="I26" s="109">
        <v>10</v>
      </c>
      <c r="J26" s="81">
        <v>15</v>
      </c>
      <c r="K26" s="81">
        <v>10</v>
      </c>
      <c r="L26" s="81">
        <v>13</v>
      </c>
      <c r="M26" s="63">
        <f t="shared" ref="M26" si="11">ROUND((J26+K26+L26)/3,1)</f>
        <v>12.7</v>
      </c>
      <c r="N26" s="63">
        <v>15</v>
      </c>
      <c r="O26" s="109">
        <v>15</v>
      </c>
      <c r="P26" s="145"/>
      <c r="Q26" s="324"/>
      <c r="R26" s="324"/>
      <c r="S26" s="63"/>
      <c r="T26" s="63"/>
      <c r="U26" s="112">
        <v>15</v>
      </c>
      <c r="V26" s="328"/>
      <c r="W26" s="328"/>
      <c r="X26" s="223"/>
      <c r="Y26" s="63"/>
      <c r="Z26" s="123"/>
      <c r="AA26" s="112">
        <v>15</v>
      </c>
      <c r="AB26" s="81"/>
      <c r="AC26" s="81"/>
      <c r="AD26" s="216"/>
      <c r="AE26" s="255"/>
      <c r="AF26" s="242"/>
      <c r="AG26" s="109"/>
      <c r="AH26" s="101"/>
      <c r="AI26" s="19" t="str">
        <f t="shared" si="3"/>
        <v xml:space="preserve"> 56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65"/>
      <c r="CA26" s="65"/>
      <c r="CB26" s="65"/>
      <c r="CC26" s="65"/>
      <c r="CD26" s="65"/>
    </row>
    <row r="27" spans="1:82">
      <c r="A27" s="214"/>
      <c r="B27" s="213"/>
      <c r="C27" t="s">
        <v>112</v>
      </c>
      <c r="D27" s="19" t="s">
        <v>245</v>
      </c>
      <c r="E27" s="5"/>
      <c r="I27" s="109">
        <v>10</v>
      </c>
      <c r="J27" s="81">
        <v>7</v>
      </c>
      <c r="K27" s="81">
        <v>5</v>
      </c>
      <c r="L27" s="81">
        <v>3</v>
      </c>
      <c r="M27" s="63">
        <f t="shared" si="7"/>
        <v>5</v>
      </c>
      <c r="N27" s="63">
        <v>4</v>
      </c>
      <c r="O27" s="112">
        <v>10</v>
      </c>
      <c r="P27" s="282">
        <v>8</v>
      </c>
      <c r="Q27" s="219">
        <v>5</v>
      </c>
      <c r="R27" s="219">
        <v>11</v>
      </c>
      <c r="S27" s="63">
        <f t="shared" ref="S27:S28" si="12">ROUND((P27+Q27+R27)/3,1)</f>
        <v>8</v>
      </c>
      <c r="T27" s="63">
        <v>8</v>
      </c>
      <c r="U27" s="112">
        <v>10</v>
      </c>
      <c r="V27" s="328"/>
      <c r="W27" s="328"/>
      <c r="X27" s="223"/>
      <c r="Y27" s="63"/>
      <c r="Z27" s="123"/>
      <c r="AA27" s="112">
        <v>10</v>
      </c>
      <c r="AB27" s="81"/>
      <c r="AC27" s="81"/>
      <c r="AD27" s="216"/>
      <c r="AE27" s="63"/>
      <c r="AF27" s="63"/>
      <c r="AG27" s="112"/>
      <c r="AH27" s="101"/>
      <c r="AI27" s="19" t="str">
        <f t="shared" si="3"/>
        <v xml:space="preserve"> 41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65"/>
      <c r="CA27" s="65"/>
      <c r="CB27" s="65"/>
      <c r="CC27" s="65"/>
      <c r="CD27" s="65"/>
    </row>
    <row r="28" spans="1:82">
      <c r="A28" s="214"/>
      <c r="B28" s="213"/>
      <c r="C28" t="s">
        <v>190</v>
      </c>
      <c r="D28" s="19" t="s">
        <v>228</v>
      </c>
      <c r="E28" s="5"/>
      <c r="I28" s="109">
        <v>0</v>
      </c>
      <c r="J28" s="81">
        <v>5</v>
      </c>
      <c r="K28" s="282">
        <v>7</v>
      </c>
      <c r="L28" s="81">
        <v>8</v>
      </c>
      <c r="M28" s="63">
        <f t="shared" ref="M28:M29" si="13">ROUND((J28+K28+L28)/3,1)</f>
        <v>6.7</v>
      </c>
      <c r="N28" s="63">
        <v>6</v>
      </c>
      <c r="O28" s="112">
        <v>10</v>
      </c>
      <c r="P28" s="219">
        <v>9</v>
      </c>
      <c r="Q28" s="219">
        <v>7</v>
      </c>
      <c r="R28" s="219">
        <v>9</v>
      </c>
      <c r="S28" s="63">
        <f t="shared" si="12"/>
        <v>8.3000000000000007</v>
      </c>
      <c r="T28" s="63">
        <v>9</v>
      </c>
      <c r="U28" s="112">
        <v>10</v>
      </c>
      <c r="V28" s="367">
        <v>14</v>
      </c>
      <c r="W28" s="328">
        <v>13</v>
      </c>
      <c r="X28" s="223">
        <v>11</v>
      </c>
      <c r="Y28" s="63">
        <f t="shared" ref="Y28:Y30" si="14">ROUND((V28+W28+X28)/3,1)</f>
        <v>12.7</v>
      </c>
      <c r="Z28" s="123">
        <v>14</v>
      </c>
      <c r="AA28" s="112">
        <v>10</v>
      </c>
      <c r="AB28" s="81"/>
      <c r="AC28" s="81"/>
      <c r="AD28" s="216"/>
      <c r="AE28" s="255"/>
      <c r="AF28" s="63"/>
      <c r="AG28" s="109"/>
      <c r="AH28" s="101"/>
      <c r="AI28" s="19" t="str">
        <f t="shared" si="3"/>
        <v xml:space="preserve"> 16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65"/>
      <c r="CA28" s="65"/>
      <c r="CB28" s="65"/>
      <c r="CC28" s="65"/>
      <c r="CD28" s="65"/>
    </row>
    <row r="29" spans="1:82">
      <c r="A29" s="214"/>
      <c r="B29" s="213"/>
      <c r="C29" t="s">
        <v>121</v>
      </c>
      <c r="D29" s="19" t="s">
        <v>256</v>
      </c>
      <c r="E29" s="5"/>
      <c r="I29" s="112">
        <v>20</v>
      </c>
      <c r="J29" s="81">
        <v>1</v>
      </c>
      <c r="K29" s="81">
        <v>1</v>
      </c>
      <c r="L29" s="81">
        <v>17</v>
      </c>
      <c r="M29" s="63">
        <f t="shared" si="13"/>
        <v>6.3</v>
      </c>
      <c r="N29" s="63">
        <v>5</v>
      </c>
      <c r="O29" s="109">
        <v>15</v>
      </c>
      <c r="P29" s="219"/>
      <c r="Q29" s="219"/>
      <c r="R29" s="219"/>
      <c r="S29" s="255"/>
      <c r="T29" s="63"/>
      <c r="U29" s="112">
        <v>15</v>
      </c>
      <c r="V29" s="328">
        <v>5</v>
      </c>
      <c r="W29" s="328">
        <v>12</v>
      </c>
      <c r="X29" s="223">
        <v>13</v>
      </c>
      <c r="Y29" s="63">
        <f t="shared" si="14"/>
        <v>10</v>
      </c>
      <c r="Z29" s="123" t="s">
        <v>218</v>
      </c>
      <c r="AA29" s="112">
        <v>15</v>
      </c>
      <c r="AB29" s="81"/>
      <c r="AC29" s="81"/>
      <c r="AD29" s="216"/>
      <c r="AE29" s="63"/>
      <c r="AF29" s="63"/>
      <c r="AG29" s="112"/>
      <c r="AH29" s="101"/>
      <c r="AI29" s="19" t="str">
        <f t="shared" si="3"/>
        <v xml:space="preserve"> 80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65"/>
      <c r="CA29" s="65"/>
      <c r="CB29" s="65"/>
      <c r="CC29" s="65"/>
      <c r="CD29" s="65"/>
    </row>
    <row r="30" spans="1:82">
      <c r="A30" s="214"/>
      <c r="B30" s="213"/>
      <c r="C30" t="s">
        <v>19</v>
      </c>
      <c r="D30" s="11" t="s">
        <v>250</v>
      </c>
      <c r="E30" s="5"/>
      <c r="I30" s="109">
        <v>0</v>
      </c>
      <c r="J30" s="81"/>
      <c r="K30" s="202"/>
      <c r="L30" s="81"/>
      <c r="M30" s="255"/>
      <c r="N30" s="63"/>
      <c r="O30" s="109">
        <v>0</v>
      </c>
      <c r="P30" s="219"/>
      <c r="Q30" s="219"/>
      <c r="R30" s="219"/>
      <c r="S30" s="255"/>
      <c r="T30" s="63"/>
      <c r="U30" s="112">
        <v>0</v>
      </c>
      <c r="V30" s="328">
        <v>8</v>
      </c>
      <c r="W30" s="328">
        <v>9</v>
      </c>
      <c r="X30" s="223">
        <v>4</v>
      </c>
      <c r="Y30" s="63">
        <f t="shared" si="14"/>
        <v>7</v>
      </c>
      <c r="Z30" s="123" t="s">
        <v>316</v>
      </c>
      <c r="AA30" s="112">
        <v>0</v>
      </c>
      <c r="AB30" s="81"/>
      <c r="AC30" s="81"/>
      <c r="AD30" s="216"/>
      <c r="AE30" s="63"/>
      <c r="AF30" s="63"/>
      <c r="AG30" s="112"/>
      <c r="AH30" s="101"/>
      <c r="AI30" s="19" t="str">
        <f t="shared" si="3"/>
        <v xml:space="preserve"> 26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65"/>
      <c r="CA30" s="65"/>
      <c r="CB30" s="65"/>
      <c r="CC30" s="65"/>
      <c r="CD30" s="65"/>
    </row>
    <row r="31" spans="1:82">
      <c r="A31" s="214"/>
      <c r="B31" s="213"/>
      <c r="C31" s="21" t="s">
        <v>101</v>
      </c>
      <c r="D31" s="19" t="s">
        <v>255</v>
      </c>
      <c r="E31" s="5"/>
      <c r="I31" s="112">
        <v>30</v>
      </c>
      <c r="J31" s="81"/>
      <c r="K31" s="219"/>
      <c r="L31" s="219"/>
      <c r="M31" s="63"/>
      <c r="N31" s="63"/>
      <c r="O31" s="112">
        <v>30</v>
      </c>
      <c r="P31" s="287"/>
      <c r="Q31" s="219"/>
      <c r="R31" s="324"/>
      <c r="S31" s="63"/>
      <c r="T31" s="63"/>
      <c r="U31" s="112">
        <v>30</v>
      </c>
      <c r="V31" s="328"/>
      <c r="W31" s="328"/>
      <c r="X31" s="223"/>
      <c r="Y31" s="255"/>
      <c r="Z31" s="123"/>
      <c r="AA31" s="112">
        <v>30</v>
      </c>
      <c r="AB31" s="81"/>
      <c r="AC31" s="219"/>
      <c r="AD31" s="216"/>
      <c r="AE31" s="63"/>
      <c r="AF31" s="63"/>
      <c r="AG31" s="112"/>
      <c r="AH31" s="101"/>
      <c r="AI31" s="19" t="str">
        <f t="shared" si="3"/>
        <v xml:space="preserve"> 02</v>
      </c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65"/>
      <c r="CA31" s="65"/>
      <c r="CB31" s="65"/>
      <c r="CC31" s="65"/>
      <c r="CD31" s="65"/>
    </row>
    <row r="32" spans="1:82">
      <c r="A32" s="214"/>
      <c r="B32" s="213"/>
      <c r="C32" s="160" t="s">
        <v>164</v>
      </c>
      <c r="D32" s="11" t="s">
        <v>230</v>
      </c>
      <c r="E32" s="5"/>
      <c r="I32" s="112">
        <v>30</v>
      </c>
      <c r="J32" s="283"/>
      <c r="K32" s="81"/>
      <c r="L32" s="81"/>
      <c r="M32" s="63"/>
      <c r="N32" s="242"/>
      <c r="O32" s="112">
        <v>30</v>
      </c>
      <c r="P32" s="219"/>
      <c r="Q32" s="219"/>
      <c r="R32" s="219"/>
      <c r="S32" s="255"/>
      <c r="T32" s="63"/>
      <c r="U32" s="112">
        <v>30</v>
      </c>
      <c r="V32" s="328">
        <v>4</v>
      </c>
      <c r="W32" s="328">
        <v>14</v>
      </c>
      <c r="X32" s="223">
        <v>3</v>
      </c>
      <c r="Y32" s="63">
        <f t="shared" ref="Y32" si="15">ROUND((V32+W32+X32)/3,1)</f>
        <v>7</v>
      </c>
      <c r="Z32" s="123" t="s">
        <v>316</v>
      </c>
      <c r="AA32" s="112">
        <v>30</v>
      </c>
      <c r="AB32" s="81"/>
      <c r="AC32" s="81"/>
      <c r="AD32" s="216"/>
      <c r="AE32" s="255"/>
      <c r="AF32" s="63"/>
      <c r="AG32" s="109"/>
      <c r="AH32" s="101"/>
      <c r="AI32" s="19" t="str">
        <f t="shared" si="3"/>
        <v xml:space="preserve"> 12</v>
      </c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65"/>
      <c r="CA32" s="65"/>
      <c r="CB32" s="65"/>
      <c r="CC32" s="65"/>
      <c r="CD32" s="65"/>
    </row>
    <row r="33" spans="1:140">
      <c r="A33" s="214"/>
      <c r="B33" s="213"/>
      <c r="C33" s="160" t="s">
        <v>109</v>
      </c>
      <c r="D33" s="19" t="s">
        <v>279</v>
      </c>
      <c r="E33" s="5"/>
      <c r="I33" s="112">
        <v>30</v>
      </c>
      <c r="J33" s="81">
        <v>8</v>
      </c>
      <c r="K33" s="81">
        <v>3</v>
      </c>
      <c r="L33" s="81">
        <v>14</v>
      </c>
      <c r="M33" s="63">
        <f t="shared" ref="M33:M41" si="16">ROUND((J33+K33+L33)/3,1)</f>
        <v>8.3000000000000007</v>
      </c>
      <c r="N33" s="63">
        <v>7</v>
      </c>
      <c r="O33" s="112">
        <v>30</v>
      </c>
      <c r="P33" s="219">
        <v>5</v>
      </c>
      <c r="Q33" s="219">
        <v>2</v>
      </c>
      <c r="R33" s="219">
        <v>5</v>
      </c>
      <c r="S33" s="63">
        <f t="shared" ref="S33" si="17">ROUND((P33+Q33+R33)/3,1)</f>
        <v>4</v>
      </c>
      <c r="T33" s="64">
        <v>2</v>
      </c>
      <c r="U33" s="112">
        <v>30</v>
      </c>
      <c r="V33" s="328"/>
      <c r="W33" s="328"/>
      <c r="X33" s="328"/>
      <c r="Y33" s="63"/>
      <c r="Z33" s="123"/>
      <c r="AA33" s="112">
        <v>30</v>
      </c>
      <c r="AB33" s="81"/>
      <c r="AC33" s="262"/>
      <c r="AD33" s="216"/>
      <c r="AE33" s="255"/>
      <c r="AF33" s="63"/>
      <c r="AG33" s="112"/>
      <c r="AH33" s="101"/>
      <c r="AI33" s="19" t="str">
        <f t="shared" si="3"/>
        <v xml:space="preserve"> 67</v>
      </c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65"/>
      <c r="CA33" s="65"/>
      <c r="CB33" s="65"/>
      <c r="CC33" s="65"/>
      <c r="CD33" s="65"/>
    </row>
    <row r="34" spans="1:140">
      <c r="A34" s="214"/>
      <c r="B34" s="213"/>
      <c r="C34" s="21" t="s">
        <v>60</v>
      </c>
      <c r="D34" s="19" t="s">
        <v>248</v>
      </c>
      <c r="E34" s="216"/>
      <c r="F34" s="216"/>
      <c r="G34" s="216"/>
      <c r="I34" s="112">
        <v>30</v>
      </c>
      <c r="J34" s="81">
        <v>11</v>
      </c>
      <c r="K34" s="81">
        <v>8</v>
      </c>
      <c r="L34" s="81">
        <v>10</v>
      </c>
      <c r="M34" s="63">
        <f t="shared" si="16"/>
        <v>9.6999999999999993</v>
      </c>
      <c r="N34" s="63" t="s">
        <v>218</v>
      </c>
      <c r="O34" s="109">
        <v>40</v>
      </c>
      <c r="P34" s="219"/>
      <c r="Q34" s="219"/>
      <c r="R34" s="219"/>
      <c r="S34" s="255"/>
      <c r="T34" s="63"/>
      <c r="U34" s="112">
        <v>40</v>
      </c>
      <c r="V34" s="328"/>
      <c r="W34" s="328"/>
      <c r="X34" s="223"/>
      <c r="Y34" s="63"/>
      <c r="Z34" s="123"/>
      <c r="AA34" s="112">
        <v>40</v>
      </c>
      <c r="AB34" s="81"/>
      <c r="AC34" s="219"/>
      <c r="AD34" s="216"/>
      <c r="AE34" s="255"/>
      <c r="AF34" s="63"/>
      <c r="AG34" s="109"/>
      <c r="AH34" s="101"/>
      <c r="AI34" s="19" t="str">
        <f t="shared" si="3"/>
        <v xml:space="preserve"> 09</v>
      </c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65"/>
      <c r="CA34" s="65"/>
      <c r="CB34" s="65"/>
      <c r="CC34" s="65"/>
      <c r="CD34" s="65"/>
    </row>
    <row r="35" spans="1:140">
      <c r="A35" s="214"/>
      <c r="B35" s="213"/>
      <c r="C35" t="s">
        <v>195</v>
      </c>
      <c r="D35" s="19" t="s">
        <v>233</v>
      </c>
      <c r="E35" s="216"/>
      <c r="F35" s="216"/>
      <c r="G35" s="216"/>
      <c r="I35" s="112">
        <v>30</v>
      </c>
      <c r="J35" s="355">
        <v>6</v>
      </c>
      <c r="K35" s="81">
        <v>13</v>
      </c>
      <c r="L35" s="81">
        <v>9</v>
      </c>
      <c r="M35" s="63">
        <f t="shared" si="16"/>
        <v>9.3000000000000007</v>
      </c>
      <c r="N35" s="63">
        <v>10</v>
      </c>
      <c r="O35" s="112">
        <v>30</v>
      </c>
      <c r="P35" s="219"/>
      <c r="Q35" s="219"/>
      <c r="R35" s="219"/>
      <c r="S35" s="255"/>
      <c r="T35" s="64"/>
      <c r="U35" s="112">
        <v>30</v>
      </c>
      <c r="V35" s="328">
        <v>9</v>
      </c>
      <c r="W35" s="328">
        <v>8</v>
      </c>
      <c r="X35" s="223">
        <v>14</v>
      </c>
      <c r="Y35" s="63">
        <f t="shared" ref="Y35:Y36" si="18">ROUND((V35+W35+X35)/3,1)</f>
        <v>10.3</v>
      </c>
      <c r="Z35" s="123">
        <v>13</v>
      </c>
      <c r="AA35" s="109">
        <v>40</v>
      </c>
      <c r="AB35" s="81"/>
      <c r="AC35" s="81"/>
      <c r="AD35" s="216"/>
      <c r="AE35" s="255"/>
      <c r="AF35" s="63"/>
      <c r="AG35" s="112"/>
      <c r="AH35" s="93"/>
      <c r="AI35" s="19" t="str">
        <f t="shared" si="3"/>
        <v xml:space="preserve"> 19</v>
      </c>
      <c r="AJ35" s="92"/>
      <c r="AK35" s="89"/>
      <c r="AL35" s="67"/>
      <c r="AM35" s="93"/>
      <c r="AN35" s="103"/>
      <c r="AO35" s="92"/>
      <c r="AP35" s="89"/>
      <c r="AQ35" s="67"/>
      <c r="AR35" s="93"/>
      <c r="AS35" s="103"/>
      <c r="AT35" s="92"/>
      <c r="AU35" s="89"/>
      <c r="AV35" s="67"/>
      <c r="AW35" s="93"/>
      <c r="AX35" s="103"/>
      <c r="AY35" s="105"/>
      <c r="AZ35" s="89"/>
      <c r="BA35" s="67"/>
      <c r="BB35" s="100"/>
      <c r="BC35" s="103"/>
      <c r="BD35" s="92"/>
      <c r="BE35" s="89"/>
      <c r="BF35" s="68"/>
      <c r="BG35" s="93"/>
      <c r="BH35" s="103"/>
      <c r="BI35" s="105"/>
      <c r="BJ35" s="89"/>
      <c r="BK35" s="67"/>
      <c r="BL35" s="100"/>
      <c r="BM35" s="103"/>
      <c r="BN35" s="92"/>
      <c r="BO35" s="89"/>
      <c r="BP35" s="68"/>
      <c r="BQ35" s="93"/>
      <c r="BR35" s="103"/>
      <c r="BS35" s="101"/>
      <c r="BT35" s="101"/>
      <c r="BU35" s="101"/>
      <c r="BV35" s="101"/>
      <c r="BW35" s="101"/>
      <c r="BX35" s="101"/>
      <c r="BY35" s="101"/>
      <c r="BZ35" s="65"/>
      <c r="CA35" s="65"/>
      <c r="CB35" s="65"/>
      <c r="CC35" s="65"/>
      <c r="CD35" s="65"/>
    </row>
    <row r="36" spans="1:140">
      <c r="A36" s="214"/>
      <c r="B36" s="213"/>
      <c r="C36" t="s">
        <v>139</v>
      </c>
      <c r="D36" s="19" t="s">
        <v>257</v>
      </c>
      <c r="E36" s="216"/>
      <c r="F36" s="216"/>
      <c r="G36" s="216"/>
      <c r="I36" s="112">
        <v>30</v>
      </c>
      <c r="J36" s="81">
        <v>12</v>
      </c>
      <c r="K36" s="81">
        <v>16</v>
      </c>
      <c r="L36" s="355">
        <v>7</v>
      </c>
      <c r="M36" s="63">
        <f t="shared" si="16"/>
        <v>11.7</v>
      </c>
      <c r="N36" s="63" t="s">
        <v>323</v>
      </c>
      <c r="O36" s="109">
        <v>40</v>
      </c>
      <c r="P36" s="219">
        <v>2</v>
      </c>
      <c r="Q36" s="219">
        <v>4</v>
      </c>
      <c r="R36" s="219">
        <v>1</v>
      </c>
      <c r="S36" s="63">
        <f t="shared" ref="S36" si="19">ROUND((P36+Q36+R36)/3,1)</f>
        <v>2.2999999999999998</v>
      </c>
      <c r="T36" s="242">
        <v>1</v>
      </c>
      <c r="U36" s="112">
        <v>40</v>
      </c>
      <c r="V36" s="328">
        <v>3</v>
      </c>
      <c r="W36" s="328">
        <v>11</v>
      </c>
      <c r="X36" s="223">
        <v>6</v>
      </c>
      <c r="Y36" s="63">
        <f t="shared" si="18"/>
        <v>6.7</v>
      </c>
      <c r="Z36" s="123" t="s">
        <v>258</v>
      </c>
      <c r="AA36" s="112">
        <v>40</v>
      </c>
      <c r="AB36" s="81"/>
      <c r="AC36" s="81"/>
      <c r="AD36" s="216"/>
      <c r="AE36" s="255"/>
      <c r="AF36" s="158"/>
      <c r="AG36" s="112"/>
      <c r="AH36" s="101"/>
      <c r="AI36" s="19" t="str">
        <f t="shared" si="3"/>
        <v xml:space="preserve"> 48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65"/>
      <c r="CA36" s="65"/>
      <c r="CB36" s="65"/>
      <c r="CC36" s="65"/>
      <c r="CD36" s="65"/>
    </row>
    <row r="37" spans="1:140">
      <c r="A37" s="214"/>
      <c r="B37" s="213"/>
      <c r="C37" s="160" t="s">
        <v>54</v>
      </c>
      <c r="D37" s="11" t="s">
        <v>261</v>
      </c>
      <c r="E37" s="5"/>
      <c r="I37" s="112">
        <v>40</v>
      </c>
      <c r="J37" s="81"/>
      <c r="K37" s="219"/>
      <c r="L37" s="323"/>
      <c r="M37" s="63"/>
      <c r="N37" s="63"/>
      <c r="O37" s="112">
        <v>40</v>
      </c>
      <c r="P37" s="219"/>
      <c r="Q37" s="219"/>
      <c r="R37" s="219"/>
      <c r="S37" s="63"/>
      <c r="T37" s="63"/>
      <c r="U37" s="112">
        <v>40</v>
      </c>
      <c r="V37" s="328"/>
      <c r="W37" s="328"/>
      <c r="X37" s="223"/>
      <c r="Y37" s="255"/>
      <c r="Z37" s="122"/>
      <c r="AA37" s="112">
        <v>40</v>
      </c>
      <c r="AB37" s="262"/>
      <c r="AC37" s="219"/>
      <c r="AD37" s="216"/>
      <c r="AE37" s="255"/>
      <c r="AF37" s="63"/>
      <c r="AG37" s="112"/>
      <c r="AH37" s="101"/>
      <c r="AI37" s="19" t="str">
        <f t="shared" si="3"/>
        <v>?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65"/>
      <c r="CA37" s="65"/>
      <c r="CB37" s="65"/>
      <c r="CC37" s="65"/>
      <c r="CD37" s="65"/>
    </row>
    <row r="38" spans="1:140">
      <c r="A38" s="214"/>
      <c r="B38" s="213"/>
      <c r="C38" t="s">
        <v>201</v>
      </c>
      <c r="D38" s="19" t="s">
        <v>278</v>
      </c>
      <c r="E38" s="5"/>
      <c r="I38" s="112">
        <v>40</v>
      </c>
      <c r="J38" s="81"/>
      <c r="K38" s="361"/>
      <c r="L38" s="360"/>
      <c r="M38" s="63"/>
      <c r="N38" s="63"/>
      <c r="O38" s="112">
        <v>40</v>
      </c>
      <c r="P38" s="361"/>
      <c r="Q38" s="361"/>
      <c r="R38" s="361"/>
      <c r="S38" s="63"/>
      <c r="T38" s="63"/>
      <c r="U38" s="112">
        <v>40</v>
      </c>
      <c r="V38" s="361"/>
      <c r="W38" s="328"/>
      <c r="X38" s="223"/>
      <c r="Y38" s="255"/>
      <c r="Z38" s="123"/>
      <c r="AA38" s="112">
        <v>40</v>
      </c>
      <c r="AB38" s="81"/>
      <c r="AC38" s="81"/>
      <c r="AD38" s="216"/>
      <c r="AE38" s="63"/>
      <c r="AF38" s="63"/>
      <c r="AG38" s="112"/>
      <c r="AH38" s="93"/>
      <c r="AI38" s="19" t="str">
        <f t="shared" si="3"/>
        <v xml:space="preserve"> 53</v>
      </c>
      <c r="AJ38" s="92"/>
      <c r="AK38" s="89"/>
      <c r="AL38" s="67"/>
      <c r="AM38" s="93"/>
      <c r="AN38" s="103"/>
      <c r="AO38" s="92"/>
      <c r="AP38" s="89"/>
      <c r="AQ38" s="67"/>
      <c r="AR38" s="93"/>
      <c r="AS38" s="103"/>
      <c r="AT38" s="92"/>
      <c r="AU38" s="89"/>
      <c r="AV38" s="67"/>
      <c r="AW38" s="93"/>
      <c r="AX38" s="103"/>
      <c r="AY38" s="105"/>
      <c r="AZ38" s="89"/>
      <c r="BA38" s="67"/>
      <c r="BB38" s="100"/>
      <c r="BC38" s="103"/>
      <c r="BD38" s="92"/>
      <c r="BE38" s="89"/>
      <c r="BF38" s="68"/>
      <c r="BG38" s="93"/>
      <c r="BH38" s="103"/>
      <c r="BI38" s="105"/>
      <c r="BJ38" s="89"/>
      <c r="BK38" s="67"/>
      <c r="BL38" s="100"/>
      <c r="BM38" s="103"/>
      <c r="BN38" s="92"/>
      <c r="BO38" s="89"/>
      <c r="BP38" s="68"/>
      <c r="BQ38" s="93"/>
      <c r="BR38" s="103"/>
      <c r="BS38" s="101"/>
      <c r="BT38" s="101"/>
      <c r="BU38" s="101"/>
      <c r="BV38" s="101"/>
      <c r="BW38" s="101"/>
      <c r="BX38" s="101"/>
      <c r="BY38" s="101"/>
      <c r="BZ38" s="65"/>
      <c r="CA38" s="65"/>
      <c r="CB38" s="65"/>
      <c r="CC38" s="65"/>
      <c r="CD38" s="65"/>
    </row>
    <row r="39" spans="1:140">
      <c r="C39" s="165" t="s">
        <v>169</v>
      </c>
      <c r="D39" s="19" t="s">
        <v>249</v>
      </c>
      <c r="I39" s="112">
        <v>40</v>
      </c>
      <c r="J39" s="81">
        <v>16</v>
      </c>
      <c r="K39" s="81">
        <v>12</v>
      </c>
      <c r="L39" s="81">
        <v>15</v>
      </c>
      <c r="M39" s="63">
        <f t="shared" si="16"/>
        <v>14.3</v>
      </c>
      <c r="N39" s="63">
        <v>17</v>
      </c>
      <c r="O39" s="109">
        <v>50</v>
      </c>
      <c r="P39" s="223">
        <v>3</v>
      </c>
      <c r="Q39" s="28">
        <v>3</v>
      </c>
      <c r="R39" s="28">
        <v>7</v>
      </c>
      <c r="S39" s="63">
        <f t="shared" ref="S39" si="20">ROUND((P39+Q39+R39)/3,1)</f>
        <v>4.3</v>
      </c>
      <c r="T39" s="64">
        <v>3</v>
      </c>
      <c r="U39" s="112">
        <v>50</v>
      </c>
      <c r="V39" s="328">
        <v>12</v>
      </c>
      <c r="W39" s="328">
        <v>10</v>
      </c>
      <c r="X39" s="223">
        <v>8</v>
      </c>
      <c r="Y39" s="63">
        <f t="shared" ref="Y39" si="21">ROUND((V39+W39+X39)/3,1)</f>
        <v>10</v>
      </c>
      <c r="Z39" s="123" t="s">
        <v>218</v>
      </c>
      <c r="AA39" s="112">
        <v>50</v>
      </c>
      <c r="AB39" s="81"/>
      <c r="AC39" s="81"/>
      <c r="AD39" s="290"/>
      <c r="AE39" s="255"/>
      <c r="AF39" s="63"/>
      <c r="AG39" s="112"/>
      <c r="AI39" s="19" t="str">
        <f t="shared" si="3"/>
        <v xml:space="preserve"> 44</v>
      </c>
    </row>
    <row r="40" spans="1:140">
      <c r="A40" s="214"/>
      <c r="B40" s="213"/>
      <c r="C40" s="165" t="s">
        <v>239</v>
      </c>
      <c r="D40" s="19" t="s">
        <v>251</v>
      </c>
      <c r="E40" s="5"/>
      <c r="I40" s="112">
        <v>60</v>
      </c>
      <c r="J40" s="81"/>
      <c r="K40" s="81"/>
      <c r="L40" s="81"/>
      <c r="M40" s="63"/>
      <c r="N40" s="63"/>
      <c r="O40" s="112">
        <v>60</v>
      </c>
      <c r="P40" s="219"/>
      <c r="Q40" s="219"/>
      <c r="R40" s="219"/>
      <c r="S40" s="63"/>
      <c r="T40" s="64"/>
      <c r="U40" s="109">
        <v>50</v>
      </c>
      <c r="V40" s="328"/>
      <c r="W40" s="328"/>
      <c r="X40" s="223"/>
      <c r="Y40" s="63"/>
      <c r="Z40" s="123"/>
      <c r="AA40" s="112">
        <v>50</v>
      </c>
      <c r="AB40" s="81"/>
      <c r="AC40" s="81"/>
      <c r="AD40" s="216"/>
      <c r="AE40" s="63"/>
      <c r="AF40" s="63"/>
      <c r="AG40" s="112"/>
      <c r="AH40" s="101"/>
      <c r="AI40" s="19" t="str">
        <f t="shared" si="3"/>
        <v xml:space="preserve"> 18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65"/>
      <c r="CA40" s="65"/>
      <c r="CB40" s="65"/>
      <c r="CC40" s="65"/>
      <c r="CD40" s="65"/>
    </row>
    <row r="41" spans="1:140">
      <c r="A41" s="214"/>
      <c r="B41" s="213"/>
      <c r="C41" t="s">
        <v>191</v>
      </c>
      <c r="D41" s="11" t="s">
        <v>247</v>
      </c>
      <c r="E41" s="5"/>
      <c r="I41" s="182">
        <v>60</v>
      </c>
      <c r="J41" s="81">
        <v>9</v>
      </c>
      <c r="K41" s="81">
        <v>15</v>
      </c>
      <c r="L41" s="81">
        <v>5</v>
      </c>
      <c r="M41" s="63">
        <f t="shared" si="16"/>
        <v>9.6999999999999993</v>
      </c>
      <c r="N41" s="80" t="s">
        <v>218</v>
      </c>
      <c r="O41" s="182">
        <v>60</v>
      </c>
      <c r="P41" s="219"/>
      <c r="Q41" s="219"/>
      <c r="R41" s="219"/>
      <c r="S41" s="256"/>
      <c r="T41" s="125"/>
      <c r="U41" s="182">
        <v>60</v>
      </c>
      <c r="V41" s="328"/>
      <c r="W41" s="328"/>
      <c r="X41" s="223"/>
      <c r="Y41" s="256"/>
      <c r="Z41" s="151"/>
      <c r="AA41" s="182">
        <v>60</v>
      </c>
      <c r="AB41" s="81"/>
      <c r="AC41" s="81"/>
      <c r="AD41" s="216"/>
      <c r="AE41" s="80"/>
      <c r="AF41" s="80"/>
      <c r="AG41" s="182"/>
      <c r="AH41" s="101"/>
      <c r="AI41" s="19" t="str">
        <f t="shared" si="3"/>
        <v xml:space="preserve"> 55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65"/>
      <c r="CA41" s="65"/>
      <c r="CB41" s="65"/>
      <c r="CC41" s="65"/>
      <c r="CD41" s="65"/>
    </row>
    <row r="42" spans="1:140">
      <c r="B42" s="7"/>
      <c r="C42" s="160"/>
      <c r="E42" s="1"/>
      <c r="F42" s="1"/>
      <c r="G42" s="1"/>
      <c r="I42" s="75"/>
      <c r="J42" s="18"/>
      <c r="K42" s="7"/>
      <c r="L42"/>
      <c r="M42" s="30"/>
      <c r="N42" s="28"/>
      <c r="O42" s="18"/>
      <c r="P42" s="294"/>
      <c r="Q42" s="295"/>
      <c r="R42" s="295"/>
      <c r="S42" s="296"/>
      <c r="T42" s="294"/>
      <c r="U42" s="223"/>
      <c r="V42" s="297"/>
      <c r="W42" s="28"/>
      <c r="X42" s="31"/>
      <c r="Y42" s="18"/>
      <c r="Z42" s="7"/>
      <c r="AA42" s="7"/>
      <c r="AB42" s="28"/>
      <c r="AC42" s="31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24"/>
      <c r="AQ42" s="24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</row>
    <row r="43" spans="1:140" ht="23.25">
      <c r="B43" s="7"/>
      <c r="C43" s="16" t="s">
        <v>116</v>
      </c>
      <c r="D43" s="13"/>
      <c r="G43" s="15"/>
      <c r="I43" s="85" t="str">
        <f>I3</f>
        <v>2019/2020 Mark Foy Championship</v>
      </c>
      <c r="J43"/>
      <c r="L43"/>
      <c r="U43"/>
      <c r="AD43" s="86"/>
      <c r="AJ43" s="57"/>
    </row>
    <row r="44" spans="1:140" ht="18">
      <c r="B44" s="7"/>
      <c r="C44" s="16"/>
      <c r="D44" s="13"/>
      <c r="G44" s="15"/>
      <c r="I44" s="15"/>
      <c r="J44"/>
      <c r="L44"/>
      <c r="Q44" s="17"/>
      <c r="U44"/>
      <c r="AB44" s="119"/>
      <c r="AD44" s="86"/>
      <c r="AJ44" s="57"/>
    </row>
    <row r="45" spans="1:140" ht="18">
      <c r="B45" s="7"/>
      <c r="C45" s="94" t="s">
        <v>127</v>
      </c>
      <c r="D45" s="13"/>
      <c r="G45" s="15"/>
      <c r="I45" s="15"/>
      <c r="J45"/>
      <c r="L45" s="17" t="s">
        <v>235</v>
      </c>
      <c r="Q45" s="17"/>
      <c r="U45"/>
      <c r="AB45" s="119" t="str">
        <f>'MARK FOY RESULTS'!T40</f>
        <v>24 races = 6 discards</v>
      </c>
      <c r="AD45" s="86"/>
      <c r="AJ45" s="57"/>
    </row>
    <row r="46" spans="1:140" ht="15.75">
      <c r="AA46" s="6"/>
      <c r="AD46" s="86"/>
      <c r="AJ46" s="57"/>
      <c r="AP46" s="216"/>
      <c r="AQ46" s="216"/>
    </row>
    <row r="47" spans="1:140" ht="15.75">
      <c r="A47" s="22" t="s">
        <v>29</v>
      </c>
      <c r="B47" s="20" t="s">
        <v>26</v>
      </c>
      <c r="E47" s="401" t="s">
        <v>42</v>
      </c>
      <c r="F47" s="402"/>
      <c r="G47" s="403"/>
      <c r="I47" s="390" t="s">
        <v>320</v>
      </c>
      <c r="J47" s="391"/>
      <c r="K47" s="391"/>
      <c r="L47" s="391"/>
      <c r="M47" s="391"/>
      <c r="N47" s="392"/>
      <c r="O47" s="390" t="s">
        <v>319</v>
      </c>
      <c r="P47" s="422"/>
      <c r="Q47" s="422"/>
      <c r="R47" s="422"/>
      <c r="S47" s="422"/>
      <c r="T47" s="423"/>
      <c r="U47" s="390" t="s">
        <v>321</v>
      </c>
      <c r="V47" s="391"/>
      <c r="W47" s="391"/>
      <c r="X47" s="391"/>
      <c r="Y47" s="391"/>
      <c r="Z47" s="392"/>
      <c r="AA47" s="390"/>
      <c r="AB47" s="391"/>
      <c r="AC47" s="391"/>
      <c r="AD47" s="391"/>
      <c r="AE47" s="391"/>
      <c r="AF47" s="392"/>
      <c r="AJ47" s="57"/>
      <c r="AP47" s="216"/>
      <c r="AQ47" s="216"/>
    </row>
    <row r="48" spans="1:140" ht="15.75">
      <c r="A48" s="22" t="s">
        <v>28</v>
      </c>
      <c r="B48" s="20" t="s">
        <v>27</v>
      </c>
      <c r="E48" s="2" t="s">
        <v>11</v>
      </c>
      <c r="F48" s="3" t="s">
        <v>12</v>
      </c>
      <c r="G48" s="4" t="s">
        <v>13</v>
      </c>
      <c r="I48" s="393" t="s">
        <v>52</v>
      </c>
      <c r="J48" s="394"/>
      <c r="K48" s="395" t="s">
        <v>53</v>
      </c>
      <c r="L48" s="396"/>
      <c r="M48" s="395" t="s">
        <v>61</v>
      </c>
      <c r="N48" s="396"/>
      <c r="O48" s="395" t="s">
        <v>62</v>
      </c>
      <c r="P48" s="396"/>
      <c r="Q48" s="395" t="s">
        <v>63</v>
      </c>
      <c r="R48" s="396"/>
      <c r="S48" s="395" t="s">
        <v>64</v>
      </c>
      <c r="T48" s="396"/>
      <c r="U48" s="393" t="s">
        <v>4</v>
      </c>
      <c r="V48" s="394"/>
      <c r="W48" s="395" t="s">
        <v>5</v>
      </c>
      <c r="X48" s="396"/>
      <c r="Y48" s="395" t="s">
        <v>6</v>
      </c>
      <c r="Z48" s="396"/>
      <c r="AA48" s="393"/>
      <c r="AB48" s="394"/>
      <c r="AC48" s="395"/>
      <c r="AD48" s="396"/>
      <c r="AE48" s="395"/>
      <c r="AF48" s="396"/>
      <c r="AJ48" s="57"/>
      <c r="AP48" s="216"/>
      <c r="AQ48" s="216"/>
    </row>
    <row r="49" spans="1:43" ht="15.75">
      <c r="A49" s="22" t="s">
        <v>27</v>
      </c>
      <c r="E49" s="5"/>
      <c r="F49" s="5"/>
      <c r="G49" s="5"/>
      <c r="I49" s="33" t="s">
        <v>88</v>
      </c>
      <c r="K49" s="33" t="s">
        <v>89</v>
      </c>
      <c r="L49" s="8"/>
      <c r="M49" s="33" t="s">
        <v>90</v>
      </c>
      <c r="O49" s="33" t="s">
        <v>91</v>
      </c>
      <c r="Q49" s="33" t="s">
        <v>192</v>
      </c>
      <c r="R49" s="8"/>
      <c r="S49" s="33" t="s">
        <v>193</v>
      </c>
      <c r="U49" s="33" t="s">
        <v>156</v>
      </c>
      <c r="W49" s="33" t="s">
        <v>157</v>
      </c>
      <c r="X49" s="8"/>
      <c r="Y49" s="33" t="s">
        <v>200</v>
      </c>
      <c r="AA49" s="33"/>
      <c r="AC49" s="33"/>
      <c r="AD49" s="8"/>
      <c r="AE49" s="33"/>
      <c r="AJ49" s="57"/>
      <c r="AP49" s="216"/>
      <c r="AQ49" s="216"/>
    </row>
    <row r="50" spans="1:43" ht="15.75">
      <c r="E50" s="5"/>
      <c r="F50" s="5"/>
      <c r="G50" s="5"/>
      <c r="I50" s="399"/>
      <c r="J50" s="399"/>
      <c r="K50" s="399"/>
      <c r="L50" s="399"/>
      <c r="M50" s="389"/>
      <c r="N50" s="389"/>
      <c r="O50" s="389"/>
      <c r="P50" s="389"/>
      <c r="Q50" s="425"/>
      <c r="R50" s="425"/>
      <c r="S50" s="425"/>
      <c r="T50" s="425"/>
      <c r="U50" s="416"/>
      <c r="V50" s="424"/>
      <c r="W50" s="424"/>
      <c r="X50" s="424"/>
      <c r="Y50" s="215"/>
      <c r="Z50" s="215"/>
      <c r="AA50" s="215"/>
      <c r="AB50" s="73"/>
      <c r="AD50" s="86"/>
      <c r="AJ50" s="57"/>
      <c r="AP50" s="216"/>
      <c r="AQ50" s="216"/>
    </row>
    <row r="51" spans="1:43" ht="13.5" customHeight="1">
      <c r="A51" s="223">
        <v>1</v>
      </c>
      <c r="B51" s="7">
        <v>6</v>
      </c>
      <c r="C51" s="165" t="s">
        <v>38</v>
      </c>
      <c r="D51" s="11" t="s">
        <v>242</v>
      </c>
      <c r="E51" s="259">
        <v>116</v>
      </c>
      <c r="F51" s="259">
        <v>51</v>
      </c>
      <c r="G51" s="259">
        <v>65</v>
      </c>
      <c r="H51" s="184">
        <f t="shared" ref="H51:H69" si="22">F51-G51</f>
        <v>-14</v>
      </c>
      <c r="I51" s="367">
        <v>2</v>
      </c>
      <c r="J51" s="367"/>
      <c r="K51" s="367">
        <v>4</v>
      </c>
      <c r="L51" s="367"/>
      <c r="M51" s="367">
        <v>2</v>
      </c>
      <c r="N51" s="367"/>
      <c r="O51" s="223">
        <v>7</v>
      </c>
      <c r="P51" s="223"/>
      <c r="Q51" s="248">
        <v>5</v>
      </c>
      <c r="R51" s="223"/>
      <c r="S51" s="223">
        <v>3</v>
      </c>
      <c r="T51" s="367"/>
      <c r="U51" s="223">
        <v>1</v>
      </c>
      <c r="V51" s="223"/>
      <c r="W51" s="223">
        <v>7</v>
      </c>
      <c r="X51" s="367"/>
      <c r="Y51" s="223">
        <v>2</v>
      </c>
      <c r="Z51" s="367"/>
      <c r="AA51" s="223"/>
      <c r="AB51" s="311"/>
      <c r="AC51" s="223"/>
      <c r="AD51" s="311"/>
      <c r="AE51" s="223"/>
      <c r="AF51" s="311"/>
      <c r="AJ51" s="57"/>
      <c r="AP51" s="216"/>
      <c r="AQ51" s="216"/>
    </row>
    <row r="52" spans="1:43" ht="14.25" customHeight="1">
      <c r="A52" s="223">
        <v>2</v>
      </c>
      <c r="B52" s="7">
        <v>3</v>
      </c>
      <c r="C52" s="21" t="s">
        <v>158</v>
      </c>
      <c r="D52" s="19" t="s">
        <v>244</v>
      </c>
      <c r="E52" s="259">
        <v>117</v>
      </c>
      <c r="F52" s="259">
        <v>51</v>
      </c>
      <c r="G52" s="259">
        <v>66</v>
      </c>
      <c r="H52" s="184">
        <f t="shared" si="22"/>
        <v>-15</v>
      </c>
      <c r="I52" s="367">
        <v>4</v>
      </c>
      <c r="J52" s="367"/>
      <c r="K52" s="367">
        <v>7</v>
      </c>
      <c r="L52" s="367"/>
      <c r="M52" s="223">
        <v>1</v>
      </c>
      <c r="N52" s="223"/>
      <c r="O52" s="367">
        <v>6</v>
      </c>
      <c r="P52" s="367"/>
      <c r="Q52" s="367">
        <v>6</v>
      </c>
      <c r="R52" s="367"/>
      <c r="S52" s="223">
        <v>10</v>
      </c>
      <c r="T52" s="367"/>
      <c r="U52" s="223">
        <v>2</v>
      </c>
      <c r="V52" s="367"/>
      <c r="W52" s="223">
        <v>4</v>
      </c>
      <c r="X52" s="282"/>
      <c r="Y52" s="367">
        <v>12</v>
      </c>
      <c r="Z52" s="367"/>
      <c r="AA52" s="223"/>
      <c r="AB52" s="311"/>
      <c r="AC52" s="311"/>
      <c r="AD52" s="311"/>
      <c r="AE52" s="311"/>
      <c r="AF52" s="311"/>
      <c r="AJ52" s="57"/>
      <c r="AP52" s="216"/>
      <c r="AQ52" s="216"/>
    </row>
    <row r="53" spans="1:43" ht="14.25" customHeight="1">
      <c r="A53" s="223">
        <v>3</v>
      </c>
      <c r="B53" s="7">
        <v>1</v>
      </c>
      <c r="C53" s="160" t="s">
        <v>112</v>
      </c>
      <c r="D53" s="11" t="s">
        <v>245</v>
      </c>
      <c r="E53" s="259">
        <v>118</v>
      </c>
      <c r="F53" s="259">
        <v>51</v>
      </c>
      <c r="G53" s="259">
        <v>67</v>
      </c>
      <c r="H53" s="184">
        <f t="shared" si="22"/>
        <v>-16</v>
      </c>
      <c r="I53" s="367">
        <v>7</v>
      </c>
      <c r="J53" s="367"/>
      <c r="K53" s="367">
        <v>5</v>
      </c>
      <c r="L53" s="367"/>
      <c r="M53" s="223">
        <v>3</v>
      </c>
      <c r="N53" s="367"/>
      <c r="O53" s="260">
        <v>8</v>
      </c>
      <c r="P53" s="282"/>
      <c r="Q53" s="367">
        <v>5</v>
      </c>
      <c r="R53" s="367"/>
      <c r="S53" s="367">
        <v>11</v>
      </c>
      <c r="T53" s="367"/>
      <c r="U53" s="367" t="s">
        <v>313</v>
      </c>
      <c r="V53" s="145">
        <f>DNC</f>
        <v>17</v>
      </c>
      <c r="W53" s="367" t="s">
        <v>313</v>
      </c>
      <c r="X53" s="145">
        <f>DNC</f>
        <v>17</v>
      </c>
      <c r="Y53" s="367" t="s">
        <v>313</v>
      </c>
      <c r="Z53" s="145">
        <f>DNC</f>
        <v>17</v>
      </c>
      <c r="AA53" s="311"/>
      <c r="AB53" s="311"/>
      <c r="AC53" s="282"/>
      <c r="AD53" s="311"/>
      <c r="AE53" s="311"/>
      <c r="AF53" s="311"/>
      <c r="AJ53" s="57"/>
      <c r="AP53" s="216"/>
      <c r="AQ53" s="216"/>
    </row>
    <row r="54" spans="1:43" ht="13.5" customHeight="1">
      <c r="A54" s="223">
        <v>4</v>
      </c>
      <c r="B54" s="7">
        <v>4</v>
      </c>
      <c r="C54" t="s">
        <v>9</v>
      </c>
      <c r="D54" s="11" t="s">
        <v>232</v>
      </c>
      <c r="E54" s="259">
        <v>108</v>
      </c>
      <c r="F54" s="259">
        <v>40</v>
      </c>
      <c r="G54" s="259">
        <v>68</v>
      </c>
      <c r="H54" s="184">
        <f t="shared" si="22"/>
        <v>-28</v>
      </c>
      <c r="I54" s="367">
        <v>3</v>
      </c>
      <c r="J54" s="367"/>
      <c r="K54" s="367">
        <v>2</v>
      </c>
      <c r="L54" s="367"/>
      <c r="M54" s="367">
        <v>4</v>
      </c>
      <c r="N54" s="367"/>
      <c r="O54" s="367" t="s">
        <v>313</v>
      </c>
      <c r="P54" s="367">
        <v>11</v>
      </c>
      <c r="Q54" s="367">
        <v>8</v>
      </c>
      <c r="R54" s="367"/>
      <c r="S54" s="367">
        <v>8</v>
      </c>
      <c r="T54" s="367"/>
      <c r="U54" s="367">
        <v>6</v>
      </c>
      <c r="V54" s="367"/>
      <c r="W54" s="367">
        <v>1</v>
      </c>
      <c r="X54" s="223"/>
      <c r="Y54" s="367">
        <v>10</v>
      </c>
      <c r="Z54" s="367"/>
      <c r="AA54" s="311"/>
      <c r="AB54" s="311"/>
      <c r="AC54" s="311"/>
      <c r="AD54" s="311"/>
      <c r="AE54" s="311"/>
      <c r="AF54" s="282"/>
      <c r="AJ54" s="57"/>
      <c r="AP54" s="216"/>
      <c r="AQ54" s="216"/>
    </row>
    <row r="55" spans="1:43" ht="13.5" customHeight="1">
      <c r="A55" s="223">
        <v>5</v>
      </c>
      <c r="B55" s="7">
        <v>2</v>
      </c>
      <c r="C55" s="165" t="s">
        <v>169</v>
      </c>
      <c r="D55" s="19" t="s">
        <v>249</v>
      </c>
      <c r="E55" s="259">
        <v>119</v>
      </c>
      <c r="F55" s="259">
        <v>45</v>
      </c>
      <c r="G55" s="259">
        <v>74</v>
      </c>
      <c r="H55" s="184">
        <f t="shared" si="22"/>
        <v>-29</v>
      </c>
      <c r="I55" s="367" t="s">
        <v>313</v>
      </c>
      <c r="J55" s="367">
        <v>16</v>
      </c>
      <c r="K55" s="367">
        <v>12</v>
      </c>
      <c r="L55" s="367"/>
      <c r="M55" s="367" t="s">
        <v>313</v>
      </c>
      <c r="N55" s="367">
        <v>15</v>
      </c>
      <c r="O55" s="367">
        <v>3</v>
      </c>
      <c r="P55" s="367"/>
      <c r="Q55" s="367">
        <v>3</v>
      </c>
      <c r="R55" s="367"/>
      <c r="S55" s="367">
        <v>7</v>
      </c>
      <c r="T55" s="367"/>
      <c r="U55" s="367">
        <v>12</v>
      </c>
      <c r="V55" s="367"/>
      <c r="W55" s="367">
        <v>10</v>
      </c>
      <c r="X55" s="367"/>
      <c r="Y55" s="367">
        <v>8</v>
      </c>
      <c r="Z55" s="367"/>
      <c r="AA55" s="223"/>
      <c r="AB55" s="311"/>
      <c r="AC55" s="311"/>
      <c r="AD55" s="311"/>
      <c r="AE55" s="311"/>
      <c r="AF55" s="311"/>
      <c r="AJ55" s="57"/>
      <c r="AP55" s="216"/>
      <c r="AQ55" s="216"/>
    </row>
    <row r="56" spans="1:43" ht="12.75" customHeight="1">
      <c r="A56" s="223">
        <v>6</v>
      </c>
      <c r="B56" s="7">
        <v>9</v>
      </c>
      <c r="C56" t="s">
        <v>139</v>
      </c>
      <c r="D56" s="11" t="s">
        <v>257</v>
      </c>
      <c r="E56" s="259">
        <v>139</v>
      </c>
      <c r="F56" s="259">
        <v>51</v>
      </c>
      <c r="G56" s="259">
        <v>88</v>
      </c>
      <c r="H56" s="184">
        <f t="shared" si="22"/>
        <v>-37</v>
      </c>
      <c r="I56" s="367">
        <v>12</v>
      </c>
      <c r="J56" s="367"/>
      <c r="K56" s="367">
        <v>16</v>
      </c>
      <c r="L56" s="367"/>
      <c r="M56" s="367">
        <v>7</v>
      </c>
      <c r="N56" s="367"/>
      <c r="O56" s="367">
        <v>2</v>
      </c>
      <c r="P56" s="367"/>
      <c r="Q56" s="367">
        <v>4</v>
      </c>
      <c r="R56" s="223"/>
      <c r="S56" s="367">
        <v>1</v>
      </c>
      <c r="T56" s="367"/>
      <c r="U56" s="367">
        <v>3</v>
      </c>
      <c r="V56" s="367"/>
      <c r="W56" s="367">
        <v>11</v>
      </c>
      <c r="X56" s="367"/>
      <c r="Y56" s="367">
        <v>6</v>
      </c>
      <c r="Z56" s="367"/>
      <c r="AA56" s="223"/>
      <c r="AB56" s="311"/>
      <c r="AC56" s="261"/>
      <c r="AD56" s="311"/>
      <c r="AE56" s="311"/>
      <c r="AF56" s="311"/>
      <c r="AJ56" s="57"/>
      <c r="AP56" s="216"/>
      <c r="AQ56" s="216"/>
    </row>
    <row r="57" spans="1:43" ht="12.75" customHeight="1">
      <c r="A57" s="223">
        <v>7</v>
      </c>
      <c r="B57" s="7" t="s">
        <v>322</v>
      </c>
      <c r="C57" t="s">
        <v>103</v>
      </c>
      <c r="D57" s="19" t="s">
        <v>252</v>
      </c>
      <c r="E57" s="259">
        <v>140</v>
      </c>
      <c r="F57" s="259">
        <v>51</v>
      </c>
      <c r="G57" s="259">
        <v>89</v>
      </c>
      <c r="H57" s="184">
        <f t="shared" si="22"/>
        <v>-38</v>
      </c>
      <c r="I57" s="248">
        <v>9</v>
      </c>
      <c r="J57" s="223"/>
      <c r="K57" s="367">
        <v>6</v>
      </c>
      <c r="L57" s="367"/>
      <c r="M57" s="367">
        <v>11</v>
      </c>
      <c r="N57" s="367"/>
      <c r="O57" s="367">
        <v>8</v>
      </c>
      <c r="P57" s="367"/>
      <c r="Q57" s="367">
        <v>9</v>
      </c>
      <c r="R57" s="367"/>
      <c r="S57" s="367">
        <v>2</v>
      </c>
      <c r="T57" s="367"/>
      <c r="U57" s="367">
        <v>10</v>
      </c>
      <c r="V57" s="367"/>
      <c r="W57" s="367">
        <v>2</v>
      </c>
      <c r="X57" s="367"/>
      <c r="Y57" s="367">
        <v>5</v>
      </c>
      <c r="Z57" s="367"/>
      <c r="AA57" s="311"/>
      <c r="AB57" s="311"/>
      <c r="AC57" s="223"/>
      <c r="AD57" s="223"/>
      <c r="AE57" s="223"/>
      <c r="AF57" s="311"/>
      <c r="AJ57" s="57"/>
      <c r="AP57" s="216"/>
      <c r="AQ57" s="216"/>
    </row>
    <row r="58" spans="1:43" ht="12.75" customHeight="1">
      <c r="A58" s="223">
        <v>8</v>
      </c>
      <c r="B58" s="7">
        <v>5</v>
      </c>
      <c r="C58" s="21" t="s">
        <v>109</v>
      </c>
      <c r="D58" s="11" t="s">
        <v>279</v>
      </c>
      <c r="E58" s="259">
        <v>141</v>
      </c>
      <c r="F58" s="259">
        <v>51</v>
      </c>
      <c r="G58" s="259">
        <v>90</v>
      </c>
      <c r="H58" s="184">
        <f t="shared" si="22"/>
        <v>-39</v>
      </c>
      <c r="I58" s="223">
        <v>8</v>
      </c>
      <c r="J58" s="223"/>
      <c r="K58" s="367">
        <v>3</v>
      </c>
      <c r="L58" s="223"/>
      <c r="M58" s="367">
        <v>14</v>
      </c>
      <c r="N58" s="367"/>
      <c r="O58" s="367">
        <v>5</v>
      </c>
      <c r="P58" s="367"/>
      <c r="Q58" s="367">
        <v>2</v>
      </c>
      <c r="R58" s="367"/>
      <c r="S58" s="367">
        <v>5</v>
      </c>
      <c r="T58" s="366"/>
      <c r="U58" s="367" t="s">
        <v>313</v>
      </c>
      <c r="V58" s="145">
        <f>DNC</f>
        <v>17</v>
      </c>
      <c r="W58" s="367" t="s">
        <v>313</v>
      </c>
      <c r="X58" s="145">
        <f>DNC</f>
        <v>17</v>
      </c>
      <c r="Y58" s="367" t="s">
        <v>313</v>
      </c>
      <c r="Z58" s="145">
        <f>DNC</f>
        <v>17</v>
      </c>
      <c r="AA58" s="311"/>
      <c r="AB58" s="311"/>
      <c r="AC58" s="223"/>
      <c r="AD58" s="311"/>
      <c r="AE58" s="311"/>
      <c r="AF58" s="311"/>
      <c r="AJ58" s="57"/>
      <c r="AP58" s="216"/>
      <c r="AQ58" s="216"/>
    </row>
    <row r="59" spans="1:43" ht="12.75" customHeight="1">
      <c r="A59" s="223">
        <v>9</v>
      </c>
      <c r="B59" s="7">
        <v>7</v>
      </c>
      <c r="C59" s="21" t="s">
        <v>190</v>
      </c>
      <c r="D59" s="19" t="s">
        <v>228</v>
      </c>
      <c r="E59" s="259">
        <v>146</v>
      </c>
      <c r="F59" s="259">
        <v>51</v>
      </c>
      <c r="G59" s="259">
        <v>95</v>
      </c>
      <c r="H59" s="184">
        <f t="shared" si="22"/>
        <v>-44</v>
      </c>
      <c r="I59" s="223">
        <v>5</v>
      </c>
      <c r="J59" s="223"/>
      <c r="K59" s="248">
        <v>7</v>
      </c>
      <c r="L59" s="223"/>
      <c r="M59" s="367">
        <v>8</v>
      </c>
      <c r="N59" s="367"/>
      <c r="O59" s="367">
        <v>9</v>
      </c>
      <c r="P59" s="367"/>
      <c r="Q59" s="223">
        <v>7</v>
      </c>
      <c r="R59" s="367"/>
      <c r="S59" s="367">
        <v>9</v>
      </c>
      <c r="T59" s="367"/>
      <c r="U59" s="223">
        <v>14</v>
      </c>
      <c r="V59" s="367"/>
      <c r="W59" s="367">
        <v>13</v>
      </c>
      <c r="X59" s="367"/>
      <c r="Y59" s="367">
        <v>11</v>
      </c>
      <c r="Z59" s="367"/>
      <c r="AA59" s="223"/>
      <c r="AB59" s="311"/>
      <c r="AC59" s="223"/>
      <c r="AD59" s="223"/>
      <c r="AE59" s="311"/>
      <c r="AF59" s="311"/>
      <c r="AJ59" s="57"/>
      <c r="AP59" s="216"/>
      <c r="AQ59" s="216"/>
    </row>
    <row r="60" spans="1:43" ht="12.75" customHeight="1">
      <c r="A60" s="223">
        <v>10</v>
      </c>
      <c r="B60" s="7">
        <v>12</v>
      </c>
      <c r="C60" t="s">
        <v>154</v>
      </c>
      <c r="D60" s="11" t="s">
        <v>246</v>
      </c>
      <c r="E60" s="259">
        <v>143</v>
      </c>
      <c r="F60" s="259">
        <v>42</v>
      </c>
      <c r="G60" s="259">
        <v>101</v>
      </c>
      <c r="H60" s="184">
        <f t="shared" si="22"/>
        <v>-59</v>
      </c>
      <c r="I60" s="367">
        <v>13</v>
      </c>
      <c r="J60" s="367"/>
      <c r="K60" s="367" t="s">
        <v>313</v>
      </c>
      <c r="L60" s="367">
        <v>14</v>
      </c>
      <c r="M60" s="367">
        <v>12</v>
      </c>
      <c r="N60" s="367"/>
      <c r="O60" s="367">
        <v>12</v>
      </c>
      <c r="P60" s="367"/>
      <c r="Q60" s="367" t="s">
        <v>313</v>
      </c>
      <c r="R60" s="367">
        <v>13</v>
      </c>
      <c r="S60" s="248">
        <v>13</v>
      </c>
      <c r="T60" s="367"/>
      <c r="U60" s="367">
        <v>13</v>
      </c>
      <c r="V60" s="367"/>
      <c r="W60" s="223">
        <v>6</v>
      </c>
      <c r="X60" s="367"/>
      <c r="Y60" s="367">
        <v>1</v>
      </c>
      <c r="Z60" s="367"/>
      <c r="AA60" s="223"/>
      <c r="AB60" s="223"/>
      <c r="AC60" s="223"/>
      <c r="AD60" s="223"/>
      <c r="AE60" s="311"/>
      <c r="AF60" s="311"/>
      <c r="AJ60" s="57"/>
      <c r="AP60" s="216"/>
      <c r="AQ60" s="216"/>
    </row>
    <row r="61" spans="1:43" ht="12.75" customHeight="1">
      <c r="A61" s="223">
        <v>11</v>
      </c>
      <c r="B61" s="7">
        <v>13</v>
      </c>
      <c r="C61" s="21" t="s">
        <v>147</v>
      </c>
      <c r="D61" s="19" t="s">
        <v>265</v>
      </c>
      <c r="E61" s="259">
        <v>159</v>
      </c>
      <c r="F61" s="259">
        <v>51</v>
      </c>
      <c r="G61" s="259">
        <v>108</v>
      </c>
      <c r="H61" s="184">
        <f t="shared" si="22"/>
        <v>-57</v>
      </c>
      <c r="I61" s="223">
        <v>10</v>
      </c>
      <c r="J61" s="223"/>
      <c r="K61" s="223">
        <v>11</v>
      </c>
      <c r="L61" s="223"/>
      <c r="M61" s="223">
        <v>6</v>
      </c>
      <c r="N61" s="223"/>
      <c r="O61" s="145">
        <v>17</v>
      </c>
      <c r="P61" s="367"/>
      <c r="Q61" s="145">
        <v>17</v>
      </c>
      <c r="R61" s="367"/>
      <c r="S61" s="145">
        <v>17</v>
      </c>
      <c r="T61" s="367"/>
      <c r="U61" s="367">
        <v>7</v>
      </c>
      <c r="V61" s="367"/>
      <c r="W61" s="367">
        <v>3</v>
      </c>
      <c r="X61" s="367"/>
      <c r="Y61" s="367">
        <v>7</v>
      </c>
      <c r="Z61" s="366"/>
      <c r="AA61" s="223"/>
      <c r="AB61" s="223"/>
      <c r="AC61" s="223"/>
      <c r="AD61" s="223"/>
      <c r="AE61" s="223"/>
      <c r="AF61" s="223"/>
      <c r="AJ61" s="57"/>
      <c r="AP61" s="216"/>
      <c r="AQ61" s="216"/>
    </row>
    <row r="62" spans="1:43" ht="12.75" customHeight="1">
      <c r="A62" s="223">
        <v>12</v>
      </c>
      <c r="B62" s="7">
        <v>8</v>
      </c>
      <c r="C62" t="s">
        <v>75</v>
      </c>
      <c r="D62" s="19" t="s">
        <v>263</v>
      </c>
      <c r="E62" s="259">
        <v>164</v>
      </c>
      <c r="F62" s="259">
        <v>51</v>
      </c>
      <c r="G62" s="259">
        <v>113</v>
      </c>
      <c r="H62" s="184">
        <f t="shared" si="22"/>
        <v>-62</v>
      </c>
      <c r="I62" s="223">
        <v>15</v>
      </c>
      <c r="J62" s="223"/>
      <c r="K62" s="367">
        <v>10</v>
      </c>
      <c r="L62" s="366"/>
      <c r="M62" s="367">
        <v>13</v>
      </c>
      <c r="N62" s="367"/>
      <c r="O62" s="367" t="s">
        <v>313</v>
      </c>
      <c r="P62" s="145">
        <f>DNC</f>
        <v>17</v>
      </c>
      <c r="Q62" s="367" t="s">
        <v>313</v>
      </c>
      <c r="R62" s="145">
        <f>DNC</f>
        <v>17</v>
      </c>
      <c r="S62" s="367" t="s">
        <v>313</v>
      </c>
      <c r="T62" s="145">
        <f>DNC</f>
        <v>17</v>
      </c>
      <c r="U62" s="145">
        <v>17</v>
      </c>
      <c r="V62" s="367"/>
      <c r="W62" s="145">
        <v>17</v>
      </c>
      <c r="X62" s="367"/>
      <c r="Y62" s="145">
        <v>17</v>
      </c>
      <c r="Z62" s="367"/>
      <c r="AA62" s="311"/>
      <c r="AB62" s="311"/>
      <c r="AC62" s="282"/>
      <c r="AD62" s="311"/>
      <c r="AE62" s="311"/>
      <c r="AF62" s="311"/>
      <c r="AJ62" s="57"/>
      <c r="AP62" s="216"/>
      <c r="AQ62" s="216"/>
    </row>
    <row r="63" spans="1:43" ht="12.75" customHeight="1">
      <c r="A63" s="223" t="s">
        <v>323</v>
      </c>
      <c r="B63" s="7" t="s">
        <v>297</v>
      </c>
      <c r="C63" s="21" t="s">
        <v>10</v>
      </c>
      <c r="D63" s="19" t="s">
        <v>231</v>
      </c>
      <c r="E63" s="259">
        <v>174</v>
      </c>
      <c r="F63" s="259">
        <v>51</v>
      </c>
      <c r="G63" s="259">
        <v>123</v>
      </c>
      <c r="H63" s="184">
        <f t="shared" si="22"/>
        <v>-72</v>
      </c>
      <c r="I63" s="367" t="s">
        <v>313</v>
      </c>
      <c r="J63" s="145">
        <f>DNC</f>
        <v>17</v>
      </c>
      <c r="K63" s="367" t="s">
        <v>313</v>
      </c>
      <c r="L63" s="145">
        <f>DNC</f>
        <v>17</v>
      </c>
      <c r="M63" s="367" t="s">
        <v>313</v>
      </c>
      <c r="N63" s="145">
        <f>DNC</f>
        <v>17</v>
      </c>
      <c r="O63" s="145">
        <v>17</v>
      </c>
      <c r="P63" s="367"/>
      <c r="Q63" s="145">
        <v>17</v>
      </c>
      <c r="R63" s="367"/>
      <c r="S63" s="145">
        <v>17</v>
      </c>
      <c r="T63" s="367"/>
      <c r="U63" s="367">
        <v>11</v>
      </c>
      <c r="V63" s="367"/>
      <c r="W63" s="367">
        <v>5</v>
      </c>
      <c r="X63" s="366"/>
      <c r="Y63" s="367">
        <v>9</v>
      </c>
      <c r="Z63" s="366"/>
      <c r="AA63" s="311"/>
      <c r="AB63" s="311"/>
      <c r="AC63" s="311"/>
      <c r="AD63" s="223"/>
      <c r="AE63" s="311"/>
      <c r="AF63" s="311"/>
      <c r="AJ63" s="57"/>
      <c r="AP63" s="216"/>
      <c r="AQ63" s="216"/>
    </row>
    <row r="64" spans="1:43" ht="12.75" customHeight="1">
      <c r="A64" s="223" t="s">
        <v>323</v>
      </c>
      <c r="B64" s="7" t="s">
        <v>322</v>
      </c>
      <c r="C64" t="s">
        <v>60</v>
      </c>
      <c r="D64" s="19" t="s">
        <v>248</v>
      </c>
      <c r="E64" s="259">
        <v>174</v>
      </c>
      <c r="F64" s="259">
        <v>51</v>
      </c>
      <c r="G64" s="259">
        <v>123</v>
      </c>
      <c r="H64" s="184">
        <f t="shared" si="22"/>
        <v>-72</v>
      </c>
      <c r="I64" s="367">
        <v>11</v>
      </c>
      <c r="J64" s="367"/>
      <c r="K64" s="367">
        <v>8</v>
      </c>
      <c r="L64" s="367"/>
      <c r="M64" s="367">
        <v>10</v>
      </c>
      <c r="N64" s="367"/>
      <c r="O64" s="367" t="s">
        <v>313</v>
      </c>
      <c r="P64" s="145">
        <f>DNC</f>
        <v>17</v>
      </c>
      <c r="Q64" s="367" t="s">
        <v>313</v>
      </c>
      <c r="R64" s="145">
        <f>DNC</f>
        <v>17</v>
      </c>
      <c r="S64" s="367" t="s">
        <v>313</v>
      </c>
      <c r="T64" s="145">
        <f>DNC</f>
        <v>17</v>
      </c>
      <c r="U64" s="145">
        <v>17</v>
      </c>
      <c r="V64" s="367"/>
      <c r="W64" s="145">
        <v>17</v>
      </c>
      <c r="X64" s="367"/>
      <c r="Y64" s="145">
        <v>17</v>
      </c>
      <c r="Z64" s="367"/>
      <c r="AA64" s="311"/>
      <c r="AB64" s="311"/>
      <c r="AC64" s="311"/>
      <c r="AD64" s="311"/>
      <c r="AE64" s="311"/>
      <c r="AF64" s="311"/>
      <c r="AJ64" s="57"/>
      <c r="AP64" s="216"/>
      <c r="AQ64" s="216"/>
    </row>
    <row r="65" spans="1:43" ht="12.75" customHeight="1">
      <c r="A65" s="223">
        <v>15</v>
      </c>
      <c r="B65" s="7">
        <v>19</v>
      </c>
      <c r="C65" t="s">
        <v>19</v>
      </c>
      <c r="D65" s="11" t="s">
        <v>250</v>
      </c>
      <c r="E65" s="259">
        <v>188</v>
      </c>
      <c r="F65" s="259">
        <v>51</v>
      </c>
      <c r="G65" s="259">
        <v>137</v>
      </c>
      <c r="H65" s="184">
        <f t="shared" si="22"/>
        <v>-86</v>
      </c>
      <c r="I65" s="145">
        <v>17</v>
      </c>
      <c r="J65" s="367"/>
      <c r="K65" s="145">
        <v>17</v>
      </c>
      <c r="L65" s="367"/>
      <c r="M65" s="145">
        <v>17</v>
      </c>
      <c r="N65" s="367"/>
      <c r="O65" s="145">
        <v>17</v>
      </c>
      <c r="P65" s="367"/>
      <c r="Q65" s="145">
        <v>17</v>
      </c>
      <c r="R65" s="367"/>
      <c r="S65" s="145">
        <v>17</v>
      </c>
      <c r="T65" s="367"/>
      <c r="U65" s="223">
        <v>8</v>
      </c>
      <c r="V65" s="223"/>
      <c r="W65" s="223">
        <v>9</v>
      </c>
      <c r="X65" s="223"/>
      <c r="Y65" s="223">
        <v>4</v>
      </c>
      <c r="Z65" s="223"/>
      <c r="AA65" s="311"/>
      <c r="AB65" s="311"/>
      <c r="AC65" s="311"/>
      <c r="AD65" s="311"/>
      <c r="AE65" s="311"/>
      <c r="AF65" s="311"/>
      <c r="AJ65" s="57"/>
      <c r="AP65" s="216"/>
      <c r="AQ65" s="216"/>
    </row>
    <row r="66" spans="1:43" ht="12.75" customHeight="1">
      <c r="A66" s="223">
        <v>16</v>
      </c>
      <c r="B66" s="7" t="s">
        <v>297</v>
      </c>
      <c r="C66" t="s">
        <v>239</v>
      </c>
      <c r="D66" s="11" t="s">
        <v>251</v>
      </c>
      <c r="E66" s="259">
        <v>200</v>
      </c>
      <c r="F66" s="259">
        <v>51</v>
      </c>
      <c r="G66" s="259">
        <v>149</v>
      </c>
      <c r="H66" s="184">
        <f t="shared" si="22"/>
        <v>-98</v>
      </c>
      <c r="I66" s="145">
        <v>17</v>
      </c>
      <c r="J66" s="367"/>
      <c r="K66" s="145">
        <v>17</v>
      </c>
      <c r="L66" s="367"/>
      <c r="M66" s="145">
        <v>17</v>
      </c>
      <c r="N66" s="367"/>
      <c r="O66" s="145">
        <v>1</v>
      </c>
      <c r="P66" s="367"/>
      <c r="Q66" s="145">
        <v>1</v>
      </c>
      <c r="R66" s="367"/>
      <c r="S66" s="145">
        <v>12</v>
      </c>
      <c r="T66" s="367"/>
      <c r="U66" s="145">
        <v>17</v>
      </c>
      <c r="V66" s="367"/>
      <c r="W66" s="145">
        <v>17</v>
      </c>
      <c r="X66" s="367"/>
      <c r="Y66" s="145">
        <v>17</v>
      </c>
      <c r="Z66" s="367"/>
      <c r="AA66" s="311"/>
      <c r="AB66" s="311"/>
      <c r="AC66" s="311"/>
      <c r="AD66" s="223"/>
      <c r="AE66" s="311"/>
      <c r="AF66" s="311"/>
      <c r="AJ66" s="57"/>
      <c r="AP66" s="216"/>
      <c r="AQ66" s="216"/>
    </row>
    <row r="67" spans="1:43" ht="12.75" customHeight="1">
      <c r="A67" s="223">
        <v>17</v>
      </c>
      <c r="B67" s="7">
        <v>16</v>
      </c>
      <c r="C67" s="21" t="s">
        <v>194</v>
      </c>
      <c r="D67" s="19" t="s">
        <v>229</v>
      </c>
      <c r="E67" s="259">
        <v>202</v>
      </c>
      <c r="F67" s="259">
        <v>51</v>
      </c>
      <c r="G67" s="259">
        <v>151</v>
      </c>
      <c r="H67" s="184">
        <f t="shared" si="22"/>
        <v>-100</v>
      </c>
      <c r="I67" s="367" t="s">
        <v>313</v>
      </c>
      <c r="J67" s="145">
        <f>DNC</f>
        <v>17</v>
      </c>
      <c r="K67" s="367" t="s">
        <v>313</v>
      </c>
      <c r="L67" s="145">
        <f>DNC</f>
        <v>17</v>
      </c>
      <c r="M67" s="367" t="s">
        <v>313</v>
      </c>
      <c r="N67" s="145">
        <f>DNC</f>
        <v>17</v>
      </c>
      <c r="O67" s="145">
        <v>17</v>
      </c>
      <c r="P67" s="367"/>
      <c r="Q67" s="145">
        <v>17</v>
      </c>
      <c r="R67" s="367"/>
      <c r="S67" s="145">
        <v>17</v>
      </c>
      <c r="T67" s="367"/>
      <c r="U67" s="145">
        <v>17</v>
      </c>
      <c r="V67" s="367"/>
      <c r="W67" s="145">
        <v>17</v>
      </c>
      <c r="X67" s="367"/>
      <c r="Y67" s="145">
        <v>17</v>
      </c>
      <c r="Z67" s="367"/>
      <c r="AA67" s="311"/>
      <c r="AB67" s="311"/>
      <c r="AC67" s="311"/>
      <c r="AD67" s="311"/>
      <c r="AE67" s="311"/>
      <c r="AF67" s="311"/>
      <c r="AJ67" s="57"/>
      <c r="AP67" s="216"/>
      <c r="AQ67" s="216"/>
    </row>
    <row r="68" spans="1:43" ht="12.75" customHeight="1">
      <c r="A68" s="223">
        <v>18</v>
      </c>
      <c r="B68" s="223">
        <v>21</v>
      </c>
      <c r="C68" s="165" t="s">
        <v>121</v>
      </c>
      <c r="D68" s="19" t="s">
        <v>256</v>
      </c>
      <c r="E68" s="259">
        <v>203</v>
      </c>
      <c r="F68" s="259">
        <v>51</v>
      </c>
      <c r="G68" s="259">
        <v>152</v>
      </c>
      <c r="H68" s="184">
        <f t="shared" si="22"/>
        <v>-101</v>
      </c>
      <c r="I68" s="367">
        <v>1</v>
      </c>
      <c r="J68" s="367"/>
      <c r="K68" s="367">
        <v>1</v>
      </c>
      <c r="L68" s="367"/>
      <c r="M68" s="367">
        <v>18</v>
      </c>
      <c r="N68" s="366"/>
      <c r="O68" s="145">
        <v>17</v>
      </c>
      <c r="P68" s="367"/>
      <c r="Q68" s="145">
        <v>17</v>
      </c>
      <c r="R68" s="367"/>
      <c r="S68" s="145">
        <v>17</v>
      </c>
      <c r="T68" s="367"/>
      <c r="U68" s="367">
        <v>5</v>
      </c>
      <c r="V68" s="367"/>
      <c r="W68" s="367">
        <v>12</v>
      </c>
      <c r="X68" s="223"/>
      <c r="Y68" s="367">
        <v>13</v>
      </c>
      <c r="Z68" s="367"/>
      <c r="AA68" s="311"/>
      <c r="AB68" s="311"/>
      <c r="AC68" s="311"/>
      <c r="AD68" s="223"/>
      <c r="AE68" s="311"/>
      <c r="AF68" s="311"/>
      <c r="AJ68" s="57"/>
      <c r="AP68" s="216"/>
      <c r="AQ68" s="216"/>
    </row>
    <row r="69" spans="1:43" ht="12.75" customHeight="1">
      <c r="A69" s="223">
        <v>19</v>
      </c>
      <c r="B69" s="7">
        <v>17</v>
      </c>
      <c r="C69" t="s">
        <v>138</v>
      </c>
      <c r="D69" s="11" t="s">
        <v>266</v>
      </c>
      <c r="E69" s="259">
        <v>209</v>
      </c>
      <c r="F69" s="259">
        <v>51</v>
      </c>
      <c r="G69" s="259">
        <v>158</v>
      </c>
      <c r="H69" s="184">
        <f t="shared" si="22"/>
        <v>-107</v>
      </c>
      <c r="I69" s="367">
        <v>14</v>
      </c>
      <c r="J69" s="46"/>
      <c r="K69" s="367">
        <v>9</v>
      </c>
      <c r="L69" s="367"/>
      <c r="M69" s="248">
        <v>12</v>
      </c>
      <c r="N69" s="367"/>
      <c r="O69" s="145">
        <v>17</v>
      </c>
      <c r="P69" s="367"/>
      <c r="Q69" s="145">
        <v>17</v>
      </c>
      <c r="R69" s="367"/>
      <c r="S69" s="145">
        <v>17</v>
      </c>
      <c r="T69" s="367"/>
      <c r="U69" s="145">
        <v>17</v>
      </c>
      <c r="V69" s="367"/>
      <c r="W69" s="145">
        <v>17</v>
      </c>
      <c r="X69" s="367"/>
      <c r="Y69" s="145">
        <v>17</v>
      </c>
      <c r="Z69" s="367"/>
      <c r="AA69" s="311"/>
      <c r="AB69" s="311"/>
      <c r="AC69" s="311"/>
      <c r="AD69" s="311"/>
      <c r="AE69" s="311"/>
      <c r="AF69" s="311"/>
      <c r="AJ69" s="57"/>
      <c r="AP69" s="216"/>
      <c r="AQ69" s="216"/>
    </row>
    <row r="70" spans="1:43" ht="12.75" customHeight="1">
      <c r="A70" s="223">
        <v>20</v>
      </c>
      <c r="B70" s="223">
        <v>23</v>
      </c>
      <c r="C70" s="160" t="s">
        <v>195</v>
      </c>
      <c r="D70" s="19" t="s">
        <v>233</v>
      </c>
      <c r="E70" s="259">
        <v>212</v>
      </c>
      <c r="F70" s="259">
        <v>51</v>
      </c>
      <c r="G70" s="259">
        <v>161</v>
      </c>
      <c r="H70" s="184">
        <f t="shared" ref="H70:H77" si="23">F70-G70</f>
        <v>-110</v>
      </c>
      <c r="I70" s="367">
        <v>6</v>
      </c>
      <c r="J70" s="367"/>
      <c r="K70" s="367">
        <v>13</v>
      </c>
      <c r="L70" s="367"/>
      <c r="M70" s="367">
        <v>9</v>
      </c>
      <c r="N70" s="366"/>
      <c r="O70" s="145">
        <v>17</v>
      </c>
      <c r="P70" s="367"/>
      <c r="Q70" s="145">
        <v>17</v>
      </c>
      <c r="R70" s="367"/>
      <c r="S70" s="145">
        <v>17</v>
      </c>
      <c r="T70" s="367"/>
      <c r="U70" s="367">
        <v>9</v>
      </c>
      <c r="V70" s="367"/>
      <c r="W70" s="367">
        <v>8</v>
      </c>
      <c r="X70" s="367"/>
      <c r="Y70" s="367">
        <v>14</v>
      </c>
      <c r="Z70" s="367"/>
      <c r="AA70" s="311"/>
      <c r="AB70" s="311"/>
      <c r="AC70" s="310"/>
      <c r="AD70" s="311"/>
      <c r="AE70" s="311"/>
      <c r="AF70" s="311"/>
      <c r="AJ70" s="57"/>
      <c r="AP70" s="216"/>
      <c r="AQ70" s="216"/>
    </row>
    <row r="71" spans="1:43" ht="12.75" customHeight="1">
      <c r="A71" s="223">
        <v>21</v>
      </c>
      <c r="B71" s="223">
        <v>18</v>
      </c>
      <c r="C71" t="s">
        <v>191</v>
      </c>
      <c r="D71" s="19" t="s">
        <v>247</v>
      </c>
      <c r="E71" s="259">
        <v>213</v>
      </c>
      <c r="F71" s="259">
        <v>51</v>
      </c>
      <c r="G71" s="259">
        <v>162</v>
      </c>
      <c r="H71" s="184">
        <f t="shared" si="23"/>
        <v>-111</v>
      </c>
      <c r="I71" s="367">
        <v>9</v>
      </c>
      <c r="J71" s="366"/>
      <c r="K71" s="367">
        <v>15</v>
      </c>
      <c r="L71" s="367"/>
      <c r="M71" s="367">
        <v>5</v>
      </c>
      <c r="N71" s="367"/>
      <c r="O71" s="145">
        <v>17</v>
      </c>
      <c r="P71" s="367"/>
      <c r="Q71" s="145">
        <v>17</v>
      </c>
      <c r="R71" s="367"/>
      <c r="S71" s="145">
        <v>17</v>
      </c>
      <c r="T71" s="367"/>
      <c r="U71" s="145">
        <v>17</v>
      </c>
      <c r="V71" s="367"/>
      <c r="W71" s="145">
        <v>17</v>
      </c>
      <c r="X71" s="367"/>
      <c r="Y71" s="145">
        <v>17</v>
      </c>
      <c r="Z71" s="367"/>
      <c r="AA71" s="311"/>
      <c r="AB71" s="311"/>
      <c r="AC71" s="311"/>
      <c r="AD71" s="223"/>
      <c r="AE71" s="311"/>
      <c r="AF71" s="311"/>
      <c r="AJ71" s="57"/>
      <c r="AP71" s="216"/>
      <c r="AQ71" s="216"/>
    </row>
    <row r="72" spans="1:43" ht="15.75">
      <c r="A72" s="223">
        <v>22</v>
      </c>
      <c r="B72" s="223">
        <v>20</v>
      </c>
      <c r="C72" s="160" t="s">
        <v>325</v>
      </c>
      <c r="D72" s="19" t="s">
        <v>326</v>
      </c>
      <c r="E72" s="259">
        <v>223</v>
      </c>
      <c r="F72" s="259">
        <v>51</v>
      </c>
      <c r="G72" s="259">
        <v>172</v>
      </c>
      <c r="H72" s="184">
        <f t="shared" si="23"/>
        <v>-121</v>
      </c>
      <c r="I72" s="145">
        <v>17</v>
      </c>
      <c r="J72" s="367"/>
      <c r="K72" s="145">
        <v>17</v>
      </c>
      <c r="L72" s="367"/>
      <c r="M72" s="145">
        <v>17</v>
      </c>
      <c r="N72" s="367"/>
      <c r="O72" s="367">
        <v>4</v>
      </c>
      <c r="P72" s="367"/>
      <c r="Q72" s="367">
        <v>11</v>
      </c>
      <c r="R72" s="367"/>
      <c r="S72" s="367">
        <v>4</v>
      </c>
      <c r="T72" s="367"/>
      <c r="U72" s="145">
        <v>17</v>
      </c>
      <c r="V72" s="367"/>
      <c r="W72" s="145">
        <v>17</v>
      </c>
      <c r="X72" s="367"/>
      <c r="Y72" s="145">
        <v>17</v>
      </c>
      <c r="Z72" s="367"/>
      <c r="AA72" s="264"/>
      <c r="AB72" s="264"/>
      <c r="AC72" s="264"/>
      <c r="AD72" s="264"/>
      <c r="AE72" s="264"/>
      <c r="AF72" s="264"/>
      <c r="AJ72" s="57"/>
      <c r="AP72" s="216"/>
      <c r="AQ72" s="216"/>
    </row>
    <row r="73" spans="1:43" ht="15.75">
      <c r="A73" s="223">
        <v>23</v>
      </c>
      <c r="B73" s="223"/>
      <c r="C73" t="s">
        <v>164</v>
      </c>
      <c r="D73" s="11" t="s">
        <v>230</v>
      </c>
      <c r="E73" s="259">
        <v>225</v>
      </c>
      <c r="F73" s="259">
        <v>51</v>
      </c>
      <c r="G73" s="259">
        <v>174</v>
      </c>
      <c r="H73" s="184">
        <f t="shared" si="23"/>
        <v>-123</v>
      </c>
      <c r="I73" s="145">
        <v>17</v>
      </c>
      <c r="J73" s="367"/>
      <c r="K73" s="145">
        <v>17</v>
      </c>
      <c r="L73" s="367"/>
      <c r="M73" s="145">
        <v>17</v>
      </c>
      <c r="N73" s="367"/>
      <c r="O73" s="145">
        <v>17</v>
      </c>
      <c r="P73" s="367"/>
      <c r="Q73" s="145">
        <v>17</v>
      </c>
      <c r="R73" s="367"/>
      <c r="S73" s="145">
        <v>17</v>
      </c>
      <c r="T73" s="367"/>
      <c r="U73" s="367">
        <v>4</v>
      </c>
      <c r="V73" s="367"/>
      <c r="W73" s="367">
        <v>14</v>
      </c>
      <c r="X73" s="366"/>
      <c r="Y73" s="367">
        <v>3</v>
      </c>
      <c r="Z73" s="366"/>
      <c r="AD73" s="86"/>
      <c r="AJ73" s="57"/>
      <c r="AP73" s="216"/>
      <c r="AQ73" s="216"/>
    </row>
    <row r="74" spans="1:43" ht="15.75">
      <c r="A74" s="223">
        <v>24</v>
      </c>
      <c r="B74" s="223">
        <v>22</v>
      </c>
      <c r="C74" s="160" t="s">
        <v>237</v>
      </c>
      <c r="D74" s="19" t="s">
        <v>254</v>
      </c>
      <c r="E74" s="259">
        <v>230</v>
      </c>
      <c r="F74" s="259">
        <v>51</v>
      </c>
      <c r="G74" s="259">
        <v>179</v>
      </c>
      <c r="H74" s="184">
        <f t="shared" si="23"/>
        <v>-128</v>
      </c>
      <c r="I74" s="145">
        <v>17</v>
      </c>
      <c r="J74" s="367"/>
      <c r="K74" s="145">
        <v>17</v>
      </c>
      <c r="L74" s="367"/>
      <c r="M74" s="145">
        <v>17</v>
      </c>
      <c r="N74" s="367"/>
      <c r="O74" s="367">
        <v>10</v>
      </c>
      <c r="P74" s="367"/>
      <c r="Q74" s="367">
        <v>10</v>
      </c>
      <c r="R74" s="367"/>
      <c r="S74" s="367">
        <v>6</v>
      </c>
      <c r="T74" s="367"/>
      <c r="U74" s="145">
        <v>17</v>
      </c>
      <c r="V74" s="367"/>
      <c r="W74" s="145">
        <v>17</v>
      </c>
      <c r="X74" s="367"/>
      <c r="Y74" s="145">
        <v>17</v>
      </c>
      <c r="Z74" s="367"/>
      <c r="AD74" s="86"/>
      <c r="AJ74" s="57"/>
      <c r="AP74" s="216"/>
      <c r="AQ74" s="216"/>
    </row>
    <row r="75" spans="1:43" ht="15.75">
      <c r="A75" s="259"/>
      <c r="B75" s="223"/>
      <c r="C75" t="s">
        <v>54</v>
      </c>
      <c r="D75" s="19" t="s">
        <v>261</v>
      </c>
      <c r="E75" s="259">
        <v>0</v>
      </c>
      <c r="F75" s="259">
        <v>0</v>
      </c>
      <c r="G75" s="259">
        <v>0</v>
      </c>
      <c r="H75" s="184">
        <f t="shared" si="23"/>
        <v>0</v>
      </c>
      <c r="I75" s="328"/>
      <c r="J75" s="327"/>
      <c r="K75" s="328"/>
      <c r="L75" s="328"/>
      <c r="M75" s="328"/>
      <c r="N75" s="328"/>
      <c r="O75" s="328"/>
      <c r="P75" s="328"/>
      <c r="Q75" s="328"/>
      <c r="R75" s="327"/>
      <c r="S75" s="328"/>
      <c r="T75" s="327"/>
      <c r="U75" s="328"/>
      <c r="V75" s="328"/>
      <c r="W75" s="328"/>
      <c r="X75" s="327"/>
      <c r="Y75" s="328"/>
      <c r="Z75" s="327"/>
      <c r="AD75" s="86"/>
      <c r="AJ75" s="57"/>
      <c r="AP75" s="216"/>
      <c r="AQ75" s="216"/>
    </row>
    <row r="76" spans="1:43" ht="15.75">
      <c r="A76" s="259"/>
      <c r="B76" s="223"/>
      <c r="C76" s="160" t="s">
        <v>101</v>
      </c>
      <c r="D76" s="19" t="s">
        <v>255</v>
      </c>
      <c r="E76" s="259">
        <v>0</v>
      </c>
      <c r="F76" s="259">
        <v>0</v>
      </c>
      <c r="G76" s="259">
        <v>0</v>
      </c>
      <c r="H76" s="184">
        <f t="shared" si="23"/>
        <v>0</v>
      </c>
      <c r="I76" s="298"/>
      <c r="J76" s="298"/>
      <c r="K76" s="298"/>
      <c r="L76" s="298"/>
      <c r="M76" s="298"/>
      <c r="N76" s="298"/>
      <c r="O76" s="298"/>
      <c r="P76" s="298"/>
      <c r="Q76" s="298"/>
      <c r="R76" s="299"/>
      <c r="S76" s="298"/>
      <c r="T76" s="299"/>
      <c r="U76" s="298"/>
      <c r="V76" s="299"/>
      <c r="W76" s="298"/>
      <c r="X76" s="299"/>
      <c r="Y76" s="299"/>
      <c r="Z76" s="299"/>
      <c r="AD76" s="86"/>
      <c r="AJ76" s="57"/>
      <c r="AP76" s="216"/>
      <c r="AQ76" s="216"/>
    </row>
    <row r="77" spans="1:43" ht="15.75">
      <c r="A77" s="223"/>
      <c r="B77" s="223"/>
      <c r="C77" s="160" t="s">
        <v>234</v>
      </c>
      <c r="D77" s="196" t="s">
        <v>124</v>
      </c>
      <c r="E77" s="259">
        <v>0</v>
      </c>
      <c r="F77" s="259">
        <v>0</v>
      </c>
      <c r="G77" s="259">
        <v>0</v>
      </c>
      <c r="H77" s="184">
        <f t="shared" si="23"/>
        <v>0</v>
      </c>
      <c r="I77" s="298"/>
      <c r="J77" s="298"/>
      <c r="K77" s="298"/>
      <c r="L77" s="299"/>
      <c r="M77" s="298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D77" s="86"/>
      <c r="AJ77" s="57"/>
      <c r="AP77" s="216"/>
      <c r="AQ77" s="216"/>
    </row>
    <row r="78" spans="1:43" ht="15.75">
      <c r="A78" s="223"/>
      <c r="B78" s="223"/>
      <c r="C78" t="s">
        <v>201</v>
      </c>
      <c r="D78" s="11" t="s">
        <v>278</v>
      </c>
      <c r="E78" s="259">
        <v>0</v>
      </c>
      <c r="F78" s="259">
        <v>0</v>
      </c>
      <c r="G78" s="259">
        <v>0</v>
      </c>
      <c r="I78" s="223"/>
      <c r="J78" s="223"/>
      <c r="K78" s="299"/>
      <c r="L78" s="299"/>
      <c r="M78" s="299"/>
      <c r="N78" s="299"/>
      <c r="O78" s="223"/>
      <c r="P78" s="223"/>
      <c r="Q78" s="223"/>
      <c r="R78" s="223"/>
      <c r="S78" s="223"/>
      <c r="T78" s="299"/>
      <c r="U78" s="298"/>
      <c r="V78" s="299"/>
      <c r="W78" s="298"/>
      <c r="X78" s="299"/>
      <c r="Y78" s="299"/>
      <c r="Z78" s="299"/>
      <c r="AD78" s="86"/>
      <c r="AJ78" s="57"/>
      <c r="AP78" s="216"/>
      <c r="AQ78" s="216"/>
    </row>
    <row r="79" spans="1:43" ht="15.75">
      <c r="A79" s="213"/>
      <c r="B79" s="7"/>
      <c r="C79" t="s">
        <v>31</v>
      </c>
      <c r="D79" s="11" t="s">
        <v>243</v>
      </c>
      <c r="E79" s="213">
        <v>0</v>
      </c>
      <c r="F79" s="213">
        <v>0</v>
      </c>
      <c r="G79" s="213">
        <v>0</v>
      </c>
      <c r="AD79" s="86"/>
      <c r="AJ79" s="57"/>
      <c r="AP79" s="216"/>
      <c r="AQ79" s="216"/>
    </row>
    <row r="80" spans="1:43" ht="15.75">
      <c r="AD80" s="86"/>
      <c r="AJ80" s="57"/>
      <c r="AP80" s="216"/>
      <c r="AQ80" s="216"/>
    </row>
    <row r="81" spans="30:43" ht="15.75">
      <c r="AD81" s="86"/>
      <c r="AJ81" s="57"/>
      <c r="AP81" s="216"/>
      <c r="AQ81" s="216"/>
    </row>
    <row r="82" spans="30:43" ht="15.75">
      <c r="AD82" s="86"/>
      <c r="AJ82" s="57"/>
      <c r="AP82" s="216"/>
      <c r="AQ82" s="216"/>
    </row>
  </sheetData>
  <mergeCells count="30">
    <mergeCell ref="I50:L50"/>
    <mergeCell ref="AE48:AF48"/>
    <mergeCell ref="M50:P50"/>
    <mergeCell ref="O48:P48"/>
    <mergeCell ref="Q48:R48"/>
    <mergeCell ref="U50:X50"/>
    <mergeCell ref="Q50:T50"/>
    <mergeCell ref="Y48:Z48"/>
    <mergeCell ref="AA48:AB48"/>
    <mergeCell ref="AC48:AD48"/>
    <mergeCell ref="I48:J48"/>
    <mergeCell ref="K48:L48"/>
    <mergeCell ref="U48:V48"/>
    <mergeCell ref="W48:X48"/>
    <mergeCell ref="M48:N48"/>
    <mergeCell ref="S48:T48"/>
    <mergeCell ref="V10:X10"/>
    <mergeCell ref="AB9:AE9"/>
    <mergeCell ref="AB10:AD10"/>
    <mergeCell ref="AA47:AF47"/>
    <mergeCell ref="E9:G9"/>
    <mergeCell ref="E47:G47"/>
    <mergeCell ref="J9:M9"/>
    <mergeCell ref="P9:S9"/>
    <mergeCell ref="V9:Y9"/>
    <mergeCell ref="I47:N47"/>
    <mergeCell ref="O47:T47"/>
    <mergeCell ref="U47:Z47"/>
    <mergeCell ref="J10:L10"/>
    <mergeCell ref="P10:R10"/>
  </mergeCells>
  <pageMargins left="0.7" right="0.7" top="0.75" bottom="0.75" header="0.3" footer="0.3"/>
  <pageSetup scale="14" orientation="landscape" r:id="rId1"/>
  <ignoredErrors>
    <ignoredError sqref="D86:D87 E82 E81 D80:E80 D42 D13:D17 D18:D41 D81 D82 D83:D84 D85 D51:D7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X80"/>
  <sheetViews>
    <sheetView topLeftCell="A45" workbookViewId="0">
      <selection activeCell="N86" sqref="N86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6.140625" style="1" customWidth="1"/>
    <col min="31" max="31" width="6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</row>
    <row r="3" spans="1:154" ht="24" customHeight="1">
      <c r="C3" s="59" t="str">
        <f>Feb!C3</f>
        <v>SPRING MARK FOY</v>
      </c>
      <c r="E3" s="5"/>
      <c r="F3" s="5"/>
      <c r="G3" s="5"/>
      <c r="I3" s="85" t="str">
        <f>'MARK FOY RESULTS'!C3</f>
        <v>2019/2020 Mark Foy Championship</v>
      </c>
      <c r="J3" s="1"/>
      <c r="K3" s="1"/>
      <c r="M3" s="1"/>
      <c r="N3"/>
      <c r="O3" s="1"/>
      <c r="S3" s="6"/>
      <c r="V3" s="6" t="s">
        <v>25</v>
      </c>
      <c r="AC3" s="140">
        <f>'MARK FOY RESULTS'!U3</f>
        <v>17</v>
      </c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54" ht="15">
      <c r="C5" s="131" t="s">
        <v>118</v>
      </c>
      <c r="E5" s="5"/>
      <c r="F5" s="5"/>
      <c r="G5" s="5"/>
      <c r="I5" s="1"/>
      <c r="J5" s="1"/>
      <c r="K5" s="1"/>
      <c r="L5" s="1"/>
      <c r="M5" s="1"/>
      <c r="N5" s="1"/>
      <c r="O5" s="1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54">
      <c r="E6" s="5"/>
      <c r="F6" s="5"/>
      <c r="G6" s="5"/>
      <c r="I6" s="1"/>
      <c r="J6" s="1"/>
      <c r="K6" s="1"/>
      <c r="L6" s="1"/>
      <c r="M6" s="1"/>
      <c r="N6" s="1"/>
      <c r="O6" s="1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</row>
    <row r="7" spans="1:154" ht="18">
      <c r="C7" s="94" t="s">
        <v>307</v>
      </c>
      <c r="D7" s="13"/>
      <c r="J7" s="15"/>
      <c r="L7" s="17" t="s">
        <v>235</v>
      </c>
      <c r="U7"/>
      <c r="W7" s="3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24"/>
      <c r="AZ7" s="24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</row>
    <row r="8" spans="1:154" ht="13.5" thickBot="1">
      <c r="A8" s="22"/>
      <c r="E8" s="5"/>
      <c r="F8" s="5"/>
      <c r="G8" s="5"/>
      <c r="M8" s="1"/>
      <c r="AA8" s="24"/>
      <c r="AB8" s="24"/>
      <c r="AC8" s="2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24"/>
      <c r="AZ8" s="24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</row>
    <row r="9" spans="1:154" ht="13.5" thickBot="1">
      <c r="A9" s="22"/>
      <c r="E9" s="401" t="s">
        <v>136</v>
      </c>
      <c r="F9" s="402"/>
      <c r="G9" s="403"/>
      <c r="I9" s="58" t="s">
        <v>104</v>
      </c>
      <c r="J9" s="404" t="s">
        <v>329</v>
      </c>
      <c r="K9" s="405"/>
      <c r="L9" s="405"/>
      <c r="M9" s="406"/>
      <c r="O9" s="58" t="s">
        <v>104</v>
      </c>
      <c r="P9" s="404" t="s">
        <v>333</v>
      </c>
      <c r="Q9" s="405"/>
      <c r="R9" s="405"/>
      <c r="S9" s="406"/>
      <c r="U9" s="58" t="s">
        <v>104</v>
      </c>
      <c r="V9" s="419" t="s">
        <v>336</v>
      </c>
      <c r="W9" s="405"/>
      <c r="X9" s="405"/>
      <c r="Y9" s="406"/>
      <c r="AA9" s="58" t="s">
        <v>104</v>
      </c>
      <c r="AB9" s="419"/>
      <c r="AC9" s="405"/>
      <c r="AD9" s="405"/>
      <c r="AE9" s="406"/>
      <c r="AG9" s="58" t="s">
        <v>162</v>
      </c>
      <c r="AH9" s="419"/>
      <c r="AI9" s="405"/>
      <c r="AJ9" s="405"/>
      <c r="AK9" s="406"/>
      <c r="AM9" s="58" t="s">
        <v>162</v>
      </c>
      <c r="AN9" s="88"/>
      <c r="AO9" s="88"/>
      <c r="AP9" s="88"/>
      <c r="AQ9" s="88"/>
      <c r="AR9" s="88"/>
      <c r="AS9" s="88"/>
      <c r="AT9" s="88"/>
      <c r="AU9" s="88"/>
      <c r="AV9" s="88"/>
      <c r="AW9" s="44"/>
      <c r="AX9" s="44"/>
      <c r="AY9" s="96"/>
      <c r="AZ9" s="24"/>
      <c r="BA9" s="427"/>
      <c r="BB9" s="427"/>
      <c r="BC9" s="427"/>
      <c r="BD9" s="427"/>
      <c r="BE9" s="427"/>
      <c r="BF9" s="427"/>
      <c r="BG9" s="427"/>
      <c r="BH9" s="427"/>
      <c r="BI9" s="24"/>
      <c r="BJ9" s="96"/>
      <c r="BK9" s="427"/>
      <c r="BL9" s="427"/>
      <c r="BM9" s="427"/>
      <c r="BN9" s="427"/>
      <c r="BO9" s="427"/>
      <c r="BP9" s="427"/>
      <c r="BQ9" s="427"/>
      <c r="BR9" s="427"/>
      <c r="BS9" s="24"/>
      <c r="BT9" s="96"/>
      <c r="BU9" s="427"/>
      <c r="BV9" s="427"/>
      <c r="BW9" s="427"/>
      <c r="BX9" s="427"/>
      <c r="BY9" s="427"/>
      <c r="BZ9" s="427"/>
      <c r="CA9" s="427"/>
      <c r="CB9" s="427"/>
      <c r="CC9" s="24"/>
      <c r="CD9" s="96"/>
      <c r="CE9" s="427"/>
      <c r="CF9" s="427"/>
      <c r="CG9" s="427"/>
      <c r="CH9" s="427"/>
      <c r="CI9" s="427"/>
      <c r="CJ9" s="427"/>
      <c r="CK9" s="427"/>
      <c r="CL9" s="427"/>
      <c r="CM9" s="24"/>
      <c r="CN9" s="96"/>
      <c r="CO9" s="427"/>
      <c r="CP9" s="427"/>
      <c r="CQ9" s="427"/>
      <c r="CR9" s="427"/>
      <c r="CS9" s="427"/>
      <c r="CT9" s="427"/>
      <c r="CU9" s="427"/>
      <c r="CV9" s="427"/>
      <c r="CW9" s="24"/>
      <c r="CX9" s="96"/>
      <c r="CY9" s="427"/>
      <c r="CZ9" s="427"/>
      <c r="DA9" s="427"/>
      <c r="DB9" s="427"/>
      <c r="DC9" s="427"/>
      <c r="DD9" s="427"/>
      <c r="DE9" s="427"/>
      <c r="DF9" s="427"/>
      <c r="DG9" s="24"/>
      <c r="DH9" s="96"/>
      <c r="DI9" s="427"/>
      <c r="DJ9" s="427"/>
      <c r="DK9" s="427"/>
      <c r="DL9" s="427"/>
      <c r="DM9" s="427"/>
      <c r="DN9" s="427"/>
      <c r="DO9" s="427"/>
      <c r="DP9" s="427"/>
      <c r="DQ9" s="24"/>
      <c r="DR9" s="96"/>
      <c r="DS9" s="427"/>
      <c r="DT9" s="427"/>
      <c r="DU9" s="427"/>
      <c r="DV9" s="427"/>
      <c r="DW9" s="427"/>
      <c r="DX9" s="427"/>
      <c r="DY9" s="427"/>
      <c r="DZ9" s="427"/>
      <c r="EA9" s="24"/>
      <c r="EB9" s="39"/>
      <c r="EC9" s="427"/>
      <c r="ED9" s="427"/>
      <c r="EE9" s="427"/>
      <c r="EF9" s="427"/>
      <c r="EG9" s="427"/>
      <c r="EH9" s="427"/>
      <c r="EI9" s="427"/>
      <c r="EJ9" s="427"/>
      <c r="EK9" s="24"/>
      <c r="EL9" s="39"/>
      <c r="EM9" s="88"/>
      <c r="EN9" s="88"/>
      <c r="EO9" s="88"/>
      <c r="EP9" s="88"/>
      <c r="EQ9" s="88"/>
      <c r="ER9" s="88"/>
      <c r="ES9" s="88"/>
    </row>
    <row r="10" spans="1:154">
      <c r="A10" s="22"/>
      <c r="E10" s="25" t="s">
        <v>49</v>
      </c>
      <c r="F10" s="25" t="s">
        <v>50</v>
      </c>
      <c r="G10" s="25" t="s">
        <v>51</v>
      </c>
      <c r="I10" s="40" t="s">
        <v>41</v>
      </c>
      <c r="J10" s="407" t="s">
        <v>43</v>
      </c>
      <c r="K10" s="408"/>
      <c r="L10" s="409"/>
      <c r="M10" s="42" t="s">
        <v>44</v>
      </c>
      <c r="N10" s="43" t="s">
        <v>55</v>
      </c>
      <c r="O10" s="40" t="s">
        <v>41</v>
      </c>
      <c r="P10" s="410" t="s">
        <v>43</v>
      </c>
      <c r="Q10" s="411"/>
      <c r="R10" s="412"/>
      <c r="S10" s="42" t="s">
        <v>44</v>
      </c>
      <c r="T10" s="43" t="s">
        <v>55</v>
      </c>
      <c r="U10" s="40" t="s">
        <v>41</v>
      </c>
      <c r="V10" s="429" t="s">
        <v>43</v>
      </c>
      <c r="W10" s="426"/>
      <c r="X10" s="430"/>
      <c r="Y10" s="42" t="s">
        <v>44</v>
      </c>
      <c r="Z10" s="43" t="s">
        <v>55</v>
      </c>
      <c r="AA10" s="40" t="s">
        <v>41</v>
      </c>
      <c r="AB10" s="429" t="s">
        <v>43</v>
      </c>
      <c r="AC10" s="426"/>
      <c r="AD10" s="430"/>
      <c r="AE10" s="42" t="s">
        <v>44</v>
      </c>
      <c r="AF10" s="43" t="s">
        <v>55</v>
      </c>
      <c r="AG10" s="40" t="s">
        <v>41</v>
      </c>
      <c r="AH10" s="418" t="s">
        <v>43</v>
      </c>
      <c r="AI10" s="418"/>
      <c r="AJ10" s="394"/>
      <c r="AK10" s="42" t="s">
        <v>44</v>
      </c>
      <c r="AL10" s="43" t="s">
        <v>55</v>
      </c>
      <c r="AM10" s="40" t="s">
        <v>41</v>
      </c>
      <c r="AN10" s="88"/>
      <c r="AO10" s="88"/>
      <c r="AP10" s="88"/>
      <c r="AQ10" s="88"/>
      <c r="AR10" s="88"/>
      <c r="AS10" s="88"/>
      <c r="AT10" s="88"/>
      <c r="AU10" s="88"/>
      <c r="AV10" s="88"/>
      <c r="AW10" s="44"/>
      <c r="AX10" s="44"/>
      <c r="AY10" s="96"/>
      <c r="AZ10" s="24"/>
      <c r="BA10" s="426"/>
      <c r="BB10" s="426"/>
      <c r="BC10" s="426"/>
      <c r="BD10" s="24"/>
      <c r="BE10" s="24"/>
      <c r="BF10" s="426"/>
      <c r="BG10" s="426"/>
      <c r="BH10" s="426"/>
      <c r="BI10" s="24"/>
      <c r="BJ10" s="96"/>
      <c r="BK10" s="426"/>
      <c r="BL10" s="426"/>
      <c r="BM10" s="426"/>
      <c r="BN10" s="24"/>
      <c r="BO10" s="24"/>
      <c r="BP10" s="426"/>
      <c r="BQ10" s="426"/>
      <c r="BR10" s="426"/>
      <c r="BS10" s="24"/>
      <c r="BT10" s="96"/>
      <c r="BU10" s="426"/>
      <c r="BV10" s="426"/>
      <c r="BW10" s="426"/>
      <c r="BX10" s="24"/>
      <c r="BY10" s="24"/>
      <c r="BZ10" s="426"/>
      <c r="CA10" s="426"/>
      <c r="CB10" s="426"/>
      <c r="CC10" s="24"/>
      <c r="CD10" s="96"/>
      <c r="CE10" s="426"/>
      <c r="CF10" s="426"/>
      <c r="CG10" s="426"/>
      <c r="CH10" s="24"/>
      <c r="CI10" s="24"/>
      <c r="CJ10" s="426"/>
      <c r="CK10" s="426"/>
      <c r="CL10" s="426"/>
      <c r="CM10" s="24"/>
      <c r="CN10" s="96"/>
      <c r="CO10" s="426"/>
      <c r="CP10" s="426"/>
      <c r="CQ10" s="426"/>
      <c r="CR10" s="24"/>
      <c r="CS10" s="24"/>
      <c r="CT10" s="426"/>
      <c r="CU10" s="426"/>
      <c r="CV10" s="426"/>
      <c r="CW10" s="24"/>
      <c r="CX10" s="96"/>
      <c r="CY10" s="426"/>
      <c r="CZ10" s="426"/>
      <c r="DA10" s="426"/>
      <c r="DB10" s="24"/>
      <c r="DC10" s="24"/>
      <c r="DD10" s="426"/>
      <c r="DE10" s="426"/>
      <c r="DF10" s="426"/>
      <c r="DG10" s="24"/>
      <c r="DH10" s="96"/>
      <c r="DI10" s="426"/>
      <c r="DJ10" s="426"/>
      <c r="DK10" s="426"/>
      <c r="DL10" s="24"/>
      <c r="DM10" s="24"/>
      <c r="DN10" s="426"/>
      <c r="DO10" s="426"/>
      <c r="DP10" s="426"/>
      <c r="DQ10" s="24"/>
      <c r="DR10" s="96"/>
      <c r="DS10" s="426"/>
      <c r="DT10" s="426"/>
      <c r="DU10" s="426"/>
      <c r="DV10" s="24"/>
      <c r="DW10" s="24"/>
      <c r="DX10" s="426"/>
      <c r="DY10" s="426"/>
      <c r="DZ10" s="426"/>
      <c r="EA10" s="24"/>
      <c r="EB10" s="39"/>
      <c r="EC10" s="426"/>
      <c r="ED10" s="426"/>
      <c r="EE10" s="426"/>
      <c r="EF10" s="24"/>
      <c r="EG10" s="24"/>
      <c r="EH10" s="426"/>
      <c r="EI10" s="426"/>
      <c r="EJ10" s="426"/>
      <c r="EK10" s="24"/>
      <c r="EL10" s="39"/>
      <c r="EM10" s="88"/>
      <c r="EN10" s="88"/>
      <c r="EO10" s="88"/>
      <c r="EP10" s="88"/>
      <c r="EQ10" s="88"/>
      <c r="ER10" s="88"/>
      <c r="ES10" s="88"/>
    </row>
    <row r="11" spans="1:154" ht="13.5" thickBot="1">
      <c r="A11" s="22"/>
      <c r="E11" s="66"/>
      <c r="F11" s="48"/>
      <c r="G11" s="49"/>
      <c r="I11" s="41" t="s">
        <v>45</v>
      </c>
      <c r="J11" s="38">
        <v>16</v>
      </c>
      <c r="K11" s="27">
        <v>17</v>
      </c>
      <c r="L11" s="27">
        <v>18</v>
      </c>
      <c r="M11" s="217" t="s">
        <v>46</v>
      </c>
      <c r="N11" s="41" t="s">
        <v>44</v>
      </c>
      <c r="O11" s="41" t="s">
        <v>45</v>
      </c>
      <c r="P11" s="38">
        <v>19</v>
      </c>
      <c r="Q11" s="27">
        <v>20</v>
      </c>
      <c r="R11" s="27">
        <v>21</v>
      </c>
      <c r="S11" s="217" t="s">
        <v>46</v>
      </c>
      <c r="T11" s="41" t="s">
        <v>44</v>
      </c>
      <c r="U11" s="41" t="s">
        <v>45</v>
      </c>
      <c r="V11" s="316">
        <v>22</v>
      </c>
      <c r="W11" s="27">
        <v>23</v>
      </c>
      <c r="X11" s="27">
        <v>24</v>
      </c>
      <c r="Y11" s="217" t="s">
        <v>46</v>
      </c>
      <c r="Z11" s="41" t="s">
        <v>44</v>
      </c>
      <c r="AA11" s="41" t="s">
        <v>45</v>
      </c>
      <c r="AB11" s="38">
        <v>25</v>
      </c>
      <c r="AC11" s="274">
        <v>26</v>
      </c>
      <c r="AD11" s="27">
        <v>27</v>
      </c>
      <c r="AE11" s="243" t="s">
        <v>46</v>
      </c>
      <c r="AF11" s="41" t="s">
        <v>44</v>
      </c>
      <c r="AG11" s="41" t="s">
        <v>45</v>
      </c>
      <c r="AH11" s="38"/>
      <c r="AI11" s="27"/>
      <c r="AJ11" s="27"/>
      <c r="AK11" s="217" t="s">
        <v>46</v>
      </c>
      <c r="AL11" s="41" t="s">
        <v>44</v>
      </c>
      <c r="AM11" s="41" t="s">
        <v>45</v>
      </c>
      <c r="AN11" s="87"/>
      <c r="AO11" s="87"/>
      <c r="AP11" s="26"/>
      <c r="AQ11" s="218"/>
      <c r="AR11" s="218"/>
      <c r="AS11" s="87"/>
      <c r="AT11" s="87"/>
      <c r="AU11" s="26"/>
      <c r="AV11" s="26"/>
      <c r="AW11" s="44"/>
      <c r="AX11" s="44"/>
      <c r="AY11" s="98"/>
      <c r="AZ11" s="24"/>
      <c r="BA11" s="87"/>
      <c r="BB11" s="87"/>
      <c r="BC11" s="26"/>
      <c r="BD11" s="24"/>
      <c r="BE11" s="24"/>
      <c r="BF11" s="87"/>
      <c r="BG11" s="87"/>
      <c r="BH11" s="26"/>
      <c r="BI11" s="26"/>
      <c r="BJ11" s="97"/>
      <c r="BK11" s="87"/>
      <c r="BL11" s="87"/>
      <c r="BM11" s="26"/>
      <c r="BN11" s="24"/>
      <c r="BO11" s="24"/>
      <c r="BP11" s="87"/>
      <c r="BQ11" s="87"/>
      <c r="BR11" s="26"/>
      <c r="BS11" s="26"/>
      <c r="BT11" s="97"/>
      <c r="BU11" s="87"/>
      <c r="BV11" s="87"/>
      <c r="BW11" s="26"/>
      <c r="BX11" s="24"/>
      <c r="BY11" s="24"/>
      <c r="BZ11" s="87"/>
      <c r="CA11" s="87"/>
      <c r="CB11" s="26"/>
      <c r="CC11" s="26"/>
      <c r="CD11" s="97"/>
      <c r="CE11" s="87"/>
      <c r="CF11" s="87"/>
      <c r="CG11" s="26"/>
      <c r="CH11" s="24"/>
      <c r="CI11" s="24"/>
      <c r="CJ11" s="87"/>
      <c r="CK11" s="87"/>
      <c r="CL11" s="26"/>
      <c r="CM11" s="26"/>
      <c r="CN11" s="97"/>
      <c r="CO11" s="87"/>
      <c r="CP11" s="87"/>
      <c r="CQ11" s="26"/>
      <c r="CR11" s="24"/>
      <c r="CS11" s="24"/>
      <c r="CT11" s="87"/>
      <c r="CU11" s="87"/>
      <c r="CV11" s="26"/>
      <c r="CW11" s="26"/>
      <c r="CX11" s="97"/>
      <c r="CY11" s="87"/>
      <c r="CZ11" s="87"/>
      <c r="DA11" s="26"/>
      <c r="DB11" s="24"/>
      <c r="DC11" s="24"/>
      <c r="DD11" s="87"/>
      <c r="DE11" s="87"/>
      <c r="DF11" s="26"/>
      <c r="DG11" s="26"/>
      <c r="DH11" s="97"/>
      <c r="DI11" s="87"/>
      <c r="DJ11" s="87"/>
      <c r="DK11" s="26"/>
      <c r="DL11" s="24"/>
      <c r="DM11" s="24"/>
      <c r="DN11" s="87"/>
      <c r="DO11" s="87"/>
      <c r="DP11" s="26"/>
      <c r="DQ11" s="26"/>
      <c r="DR11" s="97"/>
      <c r="DS11" s="87"/>
      <c r="DT11" s="87"/>
      <c r="DU11" s="26"/>
      <c r="DV11" s="24"/>
      <c r="DW11" s="24"/>
      <c r="DX11" s="87"/>
      <c r="DY11" s="87"/>
      <c r="DZ11" s="26"/>
      <c r="EA11" s="26"/>
      <c r="EB11" s="97"/>
      <c r="EC11" s="87"/>
      <c r="ED11" s="87"/>
      <c r="EE11" s="26"/>
      <c r="EF11" s="24"/>
      <c r="EG11" s="24"/>
      <c r="EH11" s="87"/>
      <c r="EI11" s="87"/>
      <c r="EJ11" s="26"/>
      <c r="EK11" s="26"/>
      <c r="EL11" s="97"/>
      <c r="EM11" s="88"/>
      <c r="EN11" s="88"/>
      <c r="EO11" s="88"/>
      <c r="EP11" s="88"/>
      <c r="EQ11" s="88"/>
      <c r="ER11" s="88"/>
      <c r="ES11" s="88"/>
    </row>
    <row r="12" spans="1:154">
      <c r="A12" s="22"/>
      <c r="E12" s="5"/>
      <c r="F12" s="5"/>
      <c r="G12" s="5"/>
      <c r="I12" s="176"/>
      <c r="M12"/>
      <c r="S12"/>
      <c r="AD12" s="5"/>
      <c r="AF12" s="44"/>
      <c r="AG12" s="44"/>
      <c r="AH12" s="44"/>
      <c r="AI12" s="44"/>
      <c r="AJ12" s="218"/>
      <c r="AK12" s="44"/>
      <c r="AL12" s="44"/>
      <c r="AM12" s="97"/>
      <c r="AN12" s="44"/>
      <c r="AO12" s="218"/>
      <c r="AP12" s="44"/>
      <c r="AQ12" s="44"/>
      <c r="AR12" s="44"/>
      <c r="AS12" s="44"/>
      <c r="AT12" s="218"/>
      <c r="AU12" s="44"/>
      <c r="AV12" s="44"/>
      <c r="AW12" s="44"/>
      <c r="AX12" s="44"/>
      <c r="AY12" s="98"/>
      <c r="AZ12" s="24"/>
      <c r="BA12" s="44"/>
      <c r="BB12" s="24"/>
      <c r="BC12" s="44"/>
      <c r="BD12" s="44"/>
      <c r="BE12" s="44"/>
      <c r="BF12" s="44"/>
      <c r="BG12" s="24"/>
      <c r="BH12" s="44"/>
      <c r="BI12" s="44"/>
      <c r="BJ12" s="97"/>
      <c r="BK12" s="44"/>
      <c r="BL12" s="24"/>
      <c r="BM12" s="44"/>
      <c r="BN12" s="44"/>
      <c r="BO12" s="44"/>
      <c r="BP12" s="44"/>
      <c r="BQ12" s="24"/>
      <c r="BR12" s="44"/>
      <c r="BS12" s="44"/>
      <c r="BT12" s="97"/>
      <c r="BU12" s="44"/>
      <c r="BV12" s="24"/>
      <c r="BW12" s="44"/>
      <c r="BX12" s="44"/>
      <c r="BY12" s="44"/>
      <c r="BZ12" s="44"/>
      <c r="CA12" s="24"/>
      <c r="CB12" s="44"/>
      <c r="CC12" s="44"/>
      <c r="CD12" s="97"/>
      <c r="CE12" s="44"/>
      <c r="CF12" s="24"/>
      <c r="CG12" s="44"/>
      <c r="CH12" s="44"/>
      <c r="CI12" s="44"/>
      <c r="CJ12" s="44"/>
      <c r="CK12" s="24"/>
      <c r="CL12" s="44"/>
      <c r="CM12" s="44"/>
      <c r="CN12" s="97"/>
      <c r="CO12" s="44"/>
      <c r="CP12" s="24"/>
      <c r="CQ12" s="44"/>
      <c r="CR12" s="44"/>
      <c r="CS12" s="44"/>
      <c r="CT12" s="44"/>
      <c r="CU12" s="24"/>
      <c r="CV12" s="44"/>
      <c r="CW12" s="44"/>
      <c r="CX12" s="97"/>
      <c r="CY12" s="44"/>
      <c r="CZ12" s="24"/>
      <c r="DA12" s="44"/>
      <c r="DB12" s="44"/>
      <c r="DC12" s="44"/>
      <c r="DD12" s="44"/>
      <c r="DE12" s="24"/>
      <c r="DF12" s="44"/>
      <c r="DG12" s="44"/>
      <c r="DH12" s="97"/>
      <c r="DI12" s="44"/>
      <c r="DJ12" s="24"/>
      <c r="DK12" s="44"/>
      <c r="DL12" s="44"/>
      <c r="DM12" s="44"/>
      <c r="DN12" s="44"/>
      <c r="DO12" s="24"/>
      <c r="DP12" s="44"/>
      <c r="DQ12" s="44"/>
      <c r="DR12" s="97"/>
      <c r="DS12" s="44"/>
      <c r="DT12" s="24"/>
      <c r="DU12" s="44"/>
      <c r="DV12" s="44"/>
      <c r="DW12" s="44"/>
      <c r="DX12" s="44"/>
      <c r="DY12" s="24"/>
      <c r="DZ12" s="44"/>
      <c r="EA12" s="44"/>
      <c r="EB12" s="97"/>
      <c r="EC12" s="44"/>
      <c r="ED12" s="24"/>
      <c r="EE12" s="44"/>
      <c r="EF12" s="44"/>
      <c r="EG12" s="44"/>
      <c r="EH12" s="44"/>
      <c r="EI12" s="24"/>
      <c r="EJ12" s="44"/>
      <c r="EK12" s="44"/>
      <c r="EL12" s="97"/>
      <c r="EM12" s="88"/>
      <c r="EN12" s="88"/>
      <c r="EO12" s="88"/>
      <c r="EP12" s="88"/>
      <c r="EQ12" s="88"/>
      <c r="ER12" s="88"/>
      <c r="ES12" s="88"/>
    </row>
    <row r="13" spans="1:154">
      <c r="A13" s="22"/>
      <c r="C13" t="s">
        <v>38</v>
      </c>
      <c r="D13" s="19" t="s">
        <v>242</v>
      </c>
      <c r="E13" s="5"/>
      <c r="I13" s="111">
        <v>0</v>
      </c>
      <c r="J13" s="374">
        <v>12</v>
      </c>
      <c r="K13" s="374">
        <v>9</v>
      </c>
      <c r="L13" s="374">
        <v>7</v>
      </c>
      <c r="M13" s="257">
        <f>(L13+K13+J13)/3</f>
        <v>9.3333333333333339</v>
      </c>
      <c r="N13" s="126">
        <v>11</v>
      </c>
      <c r="O13" s="379" t="s">
        <v>332</v>
      </c>
      <c r="P13" s="382">
        <v>15</v>
      </c>
      <c r="Q13" s="219">
        <v>13</v>
      </c>
      <c r="R13" s="219">
        <v>9</v>
      </c>
      <c r="S13" s="257">
        <f>(R13+Q13+P13)/3</f>
        <v>12.333333333333334</v>
      </c>
      <c r="T13" s="62" t="s">
        <v>323</v>
      </c>
      <c r="U13" s="110">
        <v>0</v>
      </c>
      <c r="V13" s="220">
        <v>7</v>
      </c>
      <c r="W13" s="220">
        <v>10</v>
      </c>
      <c r="X13" s="216">
        <v>4</v>
      </c>
      <c r="Y13" s="257">
        <f>(X13+W13+V13)/3</f>
        <v>7</v>
      </c>
      <c r="Z13" s="126">
        <v>8</v>
      </c>
      <c r="AA13" s="111">
        <v>0</v>
      </c>
      <c r="AB13" s="81"/>
      <c r="AC13" s="81"/>
      <c r="AD13" s="216"/>
      <c r="AE13" s="62"/>
      <c r="AF13" s="62"/>
      <c r="AG13" s="111"/>
      <c r="AH13" s="81"/>
      <c r="AI13" s="81"/>
      <c r="AJ13" s="216"/>
      <c r="AK13" s="62"/>
      <c r="AL13" s="62"/>
      <c r="AM13" s="111"/>
      <c r="AN13" s="92"/>
      <c r="AO13" s="19" t="str">
        <f>D13</f>
        <v xml:space="preserve"> 03</v>
      </c>
      <c r="AP13" s="68"/>
      <c r="AQ13" s="93"/>
      <c r="AR13" s="103"/>
      <c r="AS13" s="92"/>
      <c r="AT13" s="89"/>
      <c r="AU13" s="67"/>
      <c r="AV13" s="100"/>
      <c r="AW13" s="68"/>
      <c r="AX13" s="100"/>
      <c r="AY13" s="99"/>
      <c r="AZ13" s="76"/>
      <c r="BA13" s="92"/>
      <c r="BB13" s="89"/>
      <c r="BC13" s="68"/>
      <c r="BD13" s="100"/>
      <c r="BE13" s="99"/>
      <c r="BF13" s="92"/>
      <c r="BG13" s="89"/>
      <c r="BH13" s="68"/>
      <c r="BI13" s="100"/>
      <c r="BJ13" s="99"/>
      <c r="BK13" s="92"/>
      <c r="BL13" s="89"/>
      <c r="BM13" s="68"/>
      <c r="BN13" s="100"/>
      <c r="BO13" s="99"/>
      <c r="BP13" s="92"/>
      <c r="BQ13" s="89"/>
      <c r="BR13" s="68"/>
      <c r="BS13" s="100"/>
      <c r="BT13" s="99"/>
      <c r="BU13" s="92"/>
      <c r="BV13" s="89"/>
      <c r="BW13" s="68"/>
      <c r="BX13" s="100"/>
      <c r="BY13" s="99"/>
      <c r="BZ13" s="92"/>
      <c r="CA13" s="89"/>
      <c r="CB13" s="68"/>
      <c r="CC13" s="100"/>
      <c r="CD13" s="99"/>
      <c r="CE13" s="92"/>
      <c r="CF13" s="89"/>
      <c r="CG13" s="68"/>
      <c r="CH13" s="100"/>
      <c r="CI13" s="99"/>
      <c r="CJ13" s="92"/>
      <c r="CK13" s="89"/>
      <c r="CL13" s="68"/>
      <c r="CM13" s="100"/>
      <c r="CN13" s="99"/>
      <c r="CO13" s="92"/>
      <c r="CP13" s="89"/>
      <c r="CQ13" s="68"/>
      <c r="CR13" s="100"/>
      <c r="CS13" s="99"/>
      <c r="CT13" s="92"/>
      <c r="CU13" s="89"/>
      <c r="CV13" s="68"/>
      <c r="CW13" s="100"/>
      <c r="CX13" s="99"/>
      <c r="CY13" s="92"/>
      <c r="CZ13" s="89"/>
      <c r="DA13" s="67"/>
      <c r="DB13" s="93"/>
      <c r="DC13" s="99"/>
      <c r="DD13" s="92"/>
      <c r="DE13" s="89"/>
      <c r="DF13" s="68"/>
      <c r="DG13" s="100"/>
      <c r="DH13" s="99"/>
      <c r="DI13" s="92"/>
      <c r="DJ13" s="89"/>
      <c r="DK13" s="68"/>
      <c r="DL13" s="93"/>
      <c r="DM13" s="99"/>
      <c r="DN13" s="92"/>
      <c r="DO13" s="89"/>
      <c r="DP13" s="68"/>
      <c r="DQ13" s="100"/>
      <c r="DR13" s="99"/>
      <c r="DS13" s="92"/>
      <c r="DT13" s="89"/>
      <c r="DU13" s="68"/>
      <c r="DV13" s="93"/>
      <c r="DW13" s="99"/>
      <c r="DX13" s="92"/>
      <c r="DY13" s="89"/>
      <c r="DZ13" s="68"/>
      <c r="EA13" s="93"/>
      <c r="EB13" s="99"/>
      <c r="EC13" s="92"/>
      <c r="ED13" s="89"/>
      <c r="EE13" s="68"/>
      <c r="EF13" s="93"/>
      <c r="EG13" s="99"/>
      <c r="EH13" s="92"/>
      <c r="EI13" s="89"/>
      <c r="EJ13" s="68"/>
      <c r="EK13" s="93"/>
      <c r="EL13" s="99"/>
      <c r="EM13" s="101"/>
      <c r="EN13" s="101"/>
      <c r="EO13" s="101"/>
      <c r="EP13" s="101"/>
      <c r="EQ13" s="101"/>
      <c r="ER13" s="101"/>
      <c r="ES13" s="101"/>
      <c r="ET13" s="65"/>
      <c r="EU13" s="65"/>
      <c r="EV13" s="65"/>
      <c r="EW13" s="65"/>
      <c r="EX13" s="65"/>
    </row>
    <row r="14" spans="1:154">
      <c r="A14" s="22"/>
      <c r="C14" t="s">
        <v>103</v>
      </c>
      <c r="D14" s="19" t="s">
        <v>252</v>
      </c>
      <c r="E14" s="5"/>
      <c r="I14" s="112">
        <v>5</v>
      </c>
      <c r="J14" s="374">
        <v>6</v>
      </c>
      <c r="K14" s="374">
        <v>12</v>
      </c>
      <c r="L14" s="374">
        <v>5</v>
      </c>
      <c r="M14" s="255">
        <f>(L14+K14+J14)/3</f>
        <v>7.666666666666667</v>
      </c>
      <c r="N14" s="123">
        <v>6</v>
      </c>
      <c r="O14" s="109">
        <v>0</v>
      </c>
      <c r="P14" s="219">
        <v>10</v>
      </c>
      <c r="Q14" s="219">
        <v>8</v>
      </c>
      <c r="R14" s="219">
        <v>10</v>
      </c>
      <c r="S14" s="255">
        <f>(R14+Q14+P14)/3</f>
        <v>9.3333333333333339</v>
      </c>
      <c r="T14" s="63">
        <v>11</v>
      </c>
      <c r="U14" s="112">
        <v>0</v>
      </c>
      <c r="V14" s="220">
        <v>9</v>
      </c>
      <c r="W14" s="220">
        <v>3</v>
      </c>
      <c r="X14" s="216">
        <v>8</v>
      </c>
      <c r="Y14" s="255">
        <f>(X14+W14+V14)/3</f>
        <v>6.666666666666667</v>
      </c>
      <c r="Z14" s="123">
        <v>7</v>
      </c>
      <c r="AA14" s="109">
        <v>10</v>
      </c>
      <c r="AB14" s="219"/>
      <c r="AC14" s="219"/>
      <c r="AD14" s="216"/>
      <c r="AE14" s="63"/>
      <c r="AF14" s="63"/>
      <c r="AG14" s="109"/>
      <c r="AH14" s="219"/>
      <c r="AI14" s="219"/>
      <c r="AJ14" s="216"/>
      <c r="AK14" s="63"/>
      <c r="AL14" s="63"/>
      <c r="AM14" s="109"/>
      <c r="AN14" s="92"/>
      <c r="AO14" s="19" t="str">
        <f t="shared" ref="AO14:AO41" si="0">D14</f>
        <v xml:space="preserve"> 77</v>
      </c>
      <c r="AP14" s="67"/>
      <c r="AQ14" s="93"/>
      <c r="AR14" s="99"/>
      <c r="AS14" s="92"/>
      <c r="AT14" s="89"/>
      <c r="AU14" s="68"/>
      <c r="AV14" s="100"/>
      <c r="AW14" s="68"/>
      <c r="AX14" s="100"/>
      <c r="AY14" s="99"/>
      <c r="AZ14" s="76"/>
      <c r="BA14" s="92"/>
      <c r="BB14" s="89"/>
      <c r="BC14" s="68"/>
      <c r="BD14" s="93"/>
      <c r="BE14" s="99"/>
      <c r="BF14" s="92"/>
      <c r="BG14" s="89"/>
      <c r="BH14" s="68"/>
      <c r="BI14" s="100"/>
      <c r="BJ14" s="99"/>
      <c r="BK14" s="92"/>
      <c r="BL14" s="89"/>
      <c r="BM14" s="68"/>
      <c r="BN14" s="93"/>
      <c r="BO14" s="99"/>
      <c r="BP14" s="92"/>
      <c r="BQ14" s="89"/>
      <c r="BR14" s="68"/>
      <c r="BS14" s="100"/>
      <c r="BT14" s="99"/>
      <c r="BU14" s="92"/>
      <c r="BV14" s="89"/>
      <c r="BW14" s="68"/>
      <c r="BX14" s="93"/>
      <c r="BY14" s="99"/>
      <c r="BZ14" s="92"/>
      <c r="CA14" s="89"/>
      <c r="CB14" s="68"/>
      <c r="CC14" s="100"/>
      <c r="CD14" s="99"/>
      <c r="CE14" s="92"/>
      <c r="CF14" s="89"/>
      <c r="CG14" s="68"/>
      <c r="CH14" s="93"/>
      <c r="CI14" s="99"/>
      <c r="CJ14" s="92"/>
      <c r="CK14" s="89"/>
      <c r="CL14" s="68"/>
      <c r="CM14" s="102"/>
      <c r="CN14" s="99"/>
      <c r="CO14" s="92"/>
      <c r="CP14" s="89"/>
      <c r="CQ14" s="68"/>
      <c r="CR14" s="100"/>
      <c r="CS14" s="99"/>
      <c r="CT14" s="92"/>
      <c r="CU14" s="89"/>
      <c r="CV14" s="68"/>
      <c r="CW14" s="102"/>
      <c r="CX14" s="99"/>
      <c r="CY14" s="92"/>
      <c r="CZ14" s="89"/>
      <c r="DA14" s="67"/>
      <c r="DB14" s="100"/>
      <c r="DC14" s="99"/>
      <c r="DD14" s="92"/>
      <c r="DE14" s="89"/>
      <c r="DF14" s="68"/>
      <c r="DG14" s="102"/>
      <c r="DH14" s="99"/>
      <c r="DI14" s="92"/>
      <c r="DJ14" s="89"/>
      <c r="DK14" s="68"/>
      <c r="DL14" s="100"/>
      <c r="DM14" s="99"/>
      <c r="DN14" s="92"/>
      <c r="DO14" s="89"/>
      <c r="DP14" s="68"/>
      <c r="DQ14" s="102"/>
      <c r="DR14" s="99"/>
      <c r="DS14" s="92"/>
      <c r="DT14" s="89"/>
      <c r="DU14" s="67"/>
      <c r="DV14" s="100"/>
      <c r="DW14" s="99"/>
      <c r="DX14" s="92"/>
      <c r="DY14" s="89"/>
      <c r="DZ14" s="67"/>
      <c r="EA14" s="100"/>
      <c r="EB14" s="103"/>
      <c r="EC14" s="92"/>
      <c r="ED14" s="89"/>
      <c r="EE14" s="67"/>
      <c r="EF14" s="93"/>
      <c r="EG14" s="103"/>
      <c r="EH14" s="92"/>
      <c r="EI14" s="89"/>
      <c r="EJ14" s="68"/>
      <c r="EK14" s="100"/>
      <c r="EL14" s="103"/>
      <c r="EM14" s="101"/>
      <c r="EN14" s="101"/>
      <c r="EO14" s="101"/>
      <c r="EP14" s="101"/>
      <c r="EQ14" s="101"/>
      <c r="ER14" s="101"/>
      <c r="ES14" s="101"/>
      <c r="ET14" s="65"/>
      <c r="EU14" s="65"/>
      <c r="EV14" s="65"/>
      <c r="EW14" s="65"/>
      <c r="EX14" s="65"/>
    </row>
    <row r="15" spans="1:154">
      <c r="A15" s="22"/>
      <c r="C15" s="21" t="s">
        <v>154</v>
      </c>
      <c r="D15" s="19" t="s">
        <v>246</v>
      </c>
      <c r="E15" s="5"/>
      <c r="I15" s="112">
        <v>0</v>
      </c>
      <c r="J15" s="374">
        <v>13</v>
      </c>
      <c r="K15" s="374">
        <v>11</v>
      </c>
      <c r="L15" s="374">
        <v>6</v>
      </c>
      <c r="M15" s="255">
        <f t="shared" ref="M15:M16" si="1">(L15+K15+J15)/3</f>
        <v>10</v>
      </c>
      <c r="N15" s="123">
        <v>12</v>
      </c>
      <c r="O15" s="112">
        <v>5</v>
      </c>
      <c r="P15" s="219">
        <v>4</v>
      </c>
      <c r="Q15" s="219">
        <v>6</v>
      </c>
      <c r="R15" s="219">
        <v>8</v>
      </c>
      <c r="S15" s="255">
        <f t="shared" ref="S15:S16" si="2">(R15+Q15+P15)/3</f>
        <v>6</v>
      </c>
      <c r="T15" s="63" t="s">
        <v>217</v>
      </c>
      <c r="U15" s="112">
        <v>5</v>
      </c>
      <c r="V15" s="220"/>
      <c r="W15" s="220"/>
      <c r="X15" s="216"/>
      <c r="Y15" s="255"/>
      <c r="Z15" s="123"/>
      <c r="AA15" s="112">
        <v>5</v>
      </c>
      <c r="AB15" s="81"/>
      <c r="AC15" s="81"/>
      <c r="AD15" s="216"/>
      <c r="AE15" s="63"/>
      <c r="AF15" s="63"/>
      <c r="AG15" s="112"/>
      <c r="AH15" s="81"/>
      <c r="AI15" s="81"/>
      <c r="AJ15" s="216"/>
      <c r="AK15" s="63"/>
      <c r="AL15" s="63"/>
      <c r="AM15" s="112"/>
      <c r="AN15" s="92"/>
      <c r="AO15" s="19" t="str">
        <f t="shared" si="0"/>
        <v xml:space="preserve"> 52</v>
      </c>
      <c r="AP15" s="68"/>
      <c r="AQ15" s="100"/>
      <c r="AR15" s="99"/>
      <c r="AS15" s="92"/>
      <c r="AT15" s="89"/>
      <c r="AU15" s="67"/>
      <c r="AV15" s="104"/>
      <c r="AW15" s="67"/>
      <c r="AX15" s="93"/>
      <c r="AY15" s="99"/>
      <c r="AZ15" s="76"/>
      <c r="BA15" s="92"/>
      <c r="BB15" s="89"/>
      <c r="BC15" s="67"/>
      <c r="BD15" s="100"/>
      <c r="BE15" s="99"/>
      <c r="BF15" s="92"/>
      <c r="BG15" s="89"/>
      <c r="BH15" s="67"/>
      <c r="BI15" s="93"/>
      <c r="BJ15" s="99"/>
      <c r="BK15" s="92"/>
      <c r="BL15" s="89"/>
      <c r="BM15" s="67"/>
      <c r="BN15" s="100"/>
      <c r="BO15" s="99"/>
      <c r="BP15" s="92"/>
      <c r="BQ15" s="89"/>
      <c r="BR15" s="67"/>
      <c r="BS15" s="93"/>
      <c r="BT15" s="99"/>
      <c r="BU15" s="92"/>
      <c r="BV15" s="89"/>
      <c r="BW15" s="68"/>
      <c r="BX15" s="100"/>
      <c r="BY15" s="99"/>
      <c r="BZ15" s="92"/>
      <c r="CA15" s="89"/>
      <c r="CB15" s="68"/>
      <c r="CC15" s="100"/>
      <c r="CD15" s="99"/>
      <c r="CE15" s="92"/>
      <c r="CF15" s="89"/>
      <c r="CG15" s="67"/>
      <c r="CH15" s="102"/>
      <c r="CI15" s="99"/>
      <c r="CJ15" s="92"/>
      <c r="CK15" s="89"/>
      <c r="CL15" s="68"/>
      <c r="CM15" s="100"/>
      <c r="CN15" s="99"/>
      <c r="CO15" s="92"/>
      <c r="CP15" s="89"/>
      <c r="CQ15" s="68"/>
      <c r="CR15" s="93"/>
      <c r="CS15" s="99"/>
      <c r="CT15" s="92"/>
      <c r="CU15" s="89"/>
      <c r="CV15" s="68"/>
      <c r="CW15" s="100"/>
      <c r="CX15" s="99"/>
      <c r="CY15" s="92"/>
      <c r="CZ15" s="89"/>
      <c r="DA15" s="68"/>
      <c r="DB15" s="93"/>
      <c r="DC15" s="99"/>
      <c r="DD15" s="92"/>
      <c r="DE15" s="89"/>
      <c r="DF15" s="68"/>
      <c r="DG15" s="100"/>
      <c r="DH15" s="99"/>
      <c r="DI15" s="92"/>
      <c r="DJ15" s="89"/>
      <c r="DK15" s="67"/>
      <c r="DL15" s="93"/>
      <c r="DM15" s="99"/>
      <c r="DN15" s="92"/>
      <c r="DO15" s="89"/>
      <c r="DP15" s="68"/>
      <c r="DQ15" s="100"/>
      <c r="DR15" s="99"/>
      <c r="DS15" s="92"/>
      <c r="DT15" s="89"/>
      <c r="DU15" s="67"/>
      <c r="DV15" s="93"/>
      <c r="DW15" s="99"/>
      <c r="DX15" s="92"/>
      <c r="DY15" s="89"/>
      <c r="DZ15" s="68"/>
      <c r="EA15" s="93"/>
      <c r="EB15" s="99"/>
      <c r="EC15" s="92"/>
      <c r="ED15" s="89"/>
      <c r="EE15" s="67"/>
      <c r="EF15" s="100"/>
      <c r="EG15" s="99"/>
      <c r="EH15" s="92"/>
      <c r="EI15" s="89"/>
      <c r="EJ15" s="68"/>
      <c r="EK15" s="93"/>
      <c r="EL15" s="99"/>
      <c r="EM15" s="101"/>
      <c r="EN15" s="101"/>
      <c r="EO15" s="101"/>
      <c r="EP15" s="101"/>
      <c r="EQ15" s="101"/>
      <c r="ER15" s="101"/>
      <c r="ES15" s="101"/>
      <c r="ET15" s="65"/>
      <c r="EU15" s="65"/>
      <c r="EV15" s="65"/>
      <c r="EW15" s="65"/>
      <c r="EX15" s="65"/>
    </row>
    <row r="16" spans="1:154">
      <c r="A16" s="22"/>
      <c r="C16" s="160" t="s">
        <v>138</v>
      </c>
      <c r="D16" s="19" t="s">
        <v>266</v>
      </c>
      <c r="E16" s="216"/>
      <c r="F16" s="216"/>
      <c r="G16" s="216"/>
      <c r="I16" s="112">
        <v>0</v>
      </c>
      <c r="J16" s="374">
        <v>10</v>
      </c>
      <c r="K16" s="282">
        <v>9</v>
      </c>
      <c r="L16" s="374">
        <v>8</v>
      </c>
      <c r="M16" s="255">
        <f t="shared" si="1"/>
        <v>9</v>
      </c>
      <c r="N16" s="123" t="s">
        <v>331</v>
      </c>
      <c r="O16" s="380" t="s">
        <v>332</v>
      </c>
      <c r="P16" s="312">
        <v>3</v>
      </c>
      <c r="Q16" s="219">
        <v>9</v>
      </c>
      <c r="R16" s="219">
        <v>11</v>
      </c>
      <c r="S16" s="255">
        <f t="shared" si="2"/>
        <v>7.666666666666667</v>
      </c>
      <c r="T16" s="63">
        <v>10</v>
      </c>
      <c r="U16" s="112">
        <v>0</v>
      </c>
      <c r="V16" s="220">
        <v>12</v>
      </c>
      <c r="W16" s="220">
        <v>2</v>
      </c>
      <c r="X16" s="216">
        <v>5</v>
      </c>
      <c r="Y16" s="255">
        <f>(X16+W16+V16)/3</f>
        <v>6.333333333333333</v>
      </c>
      <c r="Z16" s="123">
        <v>6</v>
      </c>
      <c r="AA16" s="112">
        <v>0</v>
      </c>
      <c r="AB16" s="81"/>
      <c r="AC16" s="81"/>
      <c r="AD16" s="216"/>
      <c r="AE16" s="63"/>
      <c r="AF16" s="63"/>
      <c r="AG16" s="112"/>
      <c r="AH16" s="81"/>
      <c r="AI16" s="81"/>
      <c r="AJ16" s="216"/>
      <c r="AK16" s="63"/>
      <c r="AL16" s="63"/>
      <c r="AM16" s="112"/>
      <c r="AN16" s="92"/>
      <c r="AO16" s="19" t="str">
        <f t="shared" si="0"/>
        <v xml:space="preserve"> 70</v>
      </c>
      <c r="AP16" s="67"/>
      <c r="AQ16" s="100"/>
      <c r="AR16" s="99"/>
      <c r="AS16" s="92"/>
      <c r="AT16" s="89"/>
      <c r="AU16" s="68"/>
      <c r="AV16" s="102"/>
      <c r="AW16" s="68"/>
      <c r="AX16" s="100"/>
      <c r="AY16" s="103"/>
      <c r="AZ16" s="76"/>
      <c r="BA16" s="92"/>
      <c r="BB16" s="89"/>
      <c r="BC16" s="68"/>
      <c r="BD16" s="100"/>
      <c r="BE16" s="103"/>
      <c r="BF16" s="92"/>
      <c r="BG16" s="89"/>
      <c r="BH16" s="68"/>
      <c r="BI16" s="100"/>
      <c r="BJ16" s="103"/>
      <c r="BK16" s="92"/>
      <c r="BL16" s="89"/>
      <c r="BM16" s="68"/>
      <c r="BN16" s="100"/>
      <c r="BO16" s="103"/>
      <c r="BP16" s="92"/>
      <c r="BQ16" s="89"/>
      <c r="BR16" s="68"/>
      <c r="BS16" s="100"/>
      <c r="BT16" s="103"/>
      <c r="BU16" s="92"/>
      <c r="BV16" s="89"/>
      <c r="BW16" s="68"/>
      <c r="BX16" s="100"/>
      <c r="BY16" s="103"/>
      <c r="BZ16" s="92"/>
      <c r="CA16" s="89"/>
      <c r="CB16" s="68"/>
      <c r="CC16" s="100"/>
      <c r="CD16" s="103"/>
      <c r="CE16" s="92"/>
      <c r="CF16" s="89"/>
      <c r="CG16" s="68"/>
      <c r="CH16" s="100"/>
      <c r="CI16" s="103"/>
      <c r="CJ16" s="92"/>
      <c r="CK16" s="89"/>
      <c r="CL16" s="68"/>
      <c r="CM16" s="100"/>
      <c r="CN16" s="99"/>
      <c r="CO16" s="92"/>
      <c r="CP16" s="89"/>
      <c r="CQ16" s="67"/>
      <c r="CR16" s="102"/>
      <c r="CS16" s="99"/>
      <c r="CT16" s="92"/>
      <c r="CU16" s="89"/>
      <c r="CV16" s="68"/>
      <c r="CW16" s="100"/>
      <c r="CX16" s="99"/>
      <c r="CY16" s="92"/>
      <c r="CZ16" s="89"/>
      <c r="DA16" s="67"/>
      <c r="DB16" s="93"/>
      <c r="DC16" s="99"/>
      <c r="DD16" s="92"/>
      <c r="DE16" s="89"/>
      <c r="DF16" s="68"/>
      <c r="DG16" s="100"/>
      <c r="DH16" s="99"/>
      <c r="DI16" s="92"/>
      <c r="DJ16" s="89"/>
      <c r="DK16" s="67"/>
      <c r="DL16" s="104"/>
      <c r="DM16" s="99"/>
      <c r="DN16" s="92"/>
      <c r="DO16" s="89"/>
      <c r="DP16" s="68"/>
      <c r="DQ16" s="100"/>
      <c r="DR16" s="99"/>
      <c r="DS16" s="105"/>
      <c r="DT16" s="89"/>
      <c r="DU16" s="106"/>
      <c r="DV16" s="100"/>
      <c r="DW16" s="99"/>
      <c r="DX16" s="92"/>
      <c r="DY16" s="89"/>
      <c r="DZ16" s="67"/>
      <c r="EA16" s="93"/>
      <c r="EB16" s="99"/>
      <c r="EC16" s="105"/>
      <c r="ED16" s="89"/>
      <c r="EE16" s="106"/>
      <c r="EF16" s="100"/>
      <c r="EG16" s="99"/>
      <c r="EH16" s="92"/>
      <c r="EI16" s="89"/>
      <c r="EJ16" s="67"/>
      <c r="EK16" s="93"/>
      <c r="EL16" s="99"/>
      <c r="EM16" s="101"/>
      <c r="EN16" s="101"/>
      <c r="EO16" s="101"/>
      <c r="EP16" s="101"/>
      <c r="EQ16" s="101"/>
      <c r="ER16" s="101"/>
      <c r="ES16" s="101"/>
      <c r="ET16" s="65"/>
      <c r="EU16" s="65"/>
      <c r="EV16" s="65"/>
      <c r="EW16" s="65"/>
      <c r="EX16" s="65"/>
    </row>
    <row r="17" spans="1:154">
      <c r="A17" s="22"/>
      <c r="C17" t="s">
        <v>36</v>
      </c>
      <c r="D17" s="19" t="s">
        <v>328</v>
      </c>
      <c r="E17" s="5"/>
      <c r="I17" s="112">
        <v>5</v>
      </c>
      <c r="J17" s="374"/>
      <c r="K17" s="374"/>
      <c r="L17" s="374"/>
      <c r="M17" s="255"/>
      <c r="N17" s="123"/>
      <c r="O17" s="112">
        <v>5</v>
      </c>
      <c r="P17" s="332"/>
      <c r="Q17" s="312"/>
      <c r="R17" s="219"/>
      <c r="S17" s="255"/>
      <c r="T17" s="63"/>
      <c r="U17" s="112">
        <v>5</v>
      </c>
      <c r="V17" s="220"/>
      <c r="W17" s="220"/>
      <c r="X17" s="216"/>
      <c r="Y17" s="255"/>
      <c r="Z17" s="123"/>
      <c r="AA17" s="112">
        <v>5</v>
      </c>
      <c r="AB17" s="81"/>
      <c r="AC17" s="81"/>
      <c r="AD17" s="216"/>
      <c r="AE17" s="63"/>
      <c r="AF17" s="63"/>
      <c r="AG17" s="112"/>
      <c r="AH17" s="81"/>
      <c r="AI17" s="81"/>
      <c r="AJ17" s="216"/>
      <c r="AK17" s="63"/>
      <c r="AL17" s="63"/>
      <c r="AM17" s="112"/>
      <c r="AN17" s="92"/>
      <c r="AO17" s="19" t="str">
        <f t="shared" si="0"/>
        <v xml:space="preserve"> 05</v>
      </c>
      <c r="AP17" s="67"/>
      <c r="AQ17" s="100"/>
      <c r="AR17" s="99"/>
      <c r="AS17" s="92"/>
      <c r="AT17" s="89"/>
      <c r="AU17" s="68"/>
      <c r="AV17" s="102"/>
      <c r="AW17" s="89"/>
      <c r="AX17" s="89"/>
      <c r="AY17" s="89"/>
      <c r="AZ17" s="89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76"/>
      <c r="BM17" s="76"/>
      <c r="BN17" s="76"/>
      <c r="BO17" s="76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2"/>
      <c r="CN17" s="99"/>
      <c r="CO17" s="92"/>
      <c r="CP17" s="89"/>
      <c r="CQ17" s="68"/>
      <c r="CR17" s="104"/>
      <c r="CS17" s="99"/>
      <c r="CT17" s="92"/>
      <c r="CU17" s="89"/>
      <c r="CV17" s="68"/>
      <c r="CW17" s="102"/>
      <c r="CX17" s="99"/>
      <c r="CY17" s="92"/>
      <c r="CZ17" s="89"/>
      <c r="DA17" s="68"/>
      <c r="DB17" s="104"/>
      <c r="DC17" s="99"/>
      <c r="DD17" s="92"/>
      <c r="DE17" s="89"/>
      <c r="DF17" s="68"/>
      <c r="DG17" s="102"/>
      <c r="DH17" s="99"/>
      <c r="DI17" s="92"/>
      <c r="DJ17" s="89"/>
      <c r="DK17" s="68"/>
      <c r="DL17" s="104"/>
      <c r="DM17" s="99"/>
      <c r="DN17" s="92"/>
      <c r="DO17" s="89"/>
      <c r="DP17" s="68"/>
      <c r="DQ17" s="102"/>
      <c r="DR17" s="99"/>
      <c r="DS17" s="92"/>
      <c r="DT17" s="89"/>
      <c r="DU17" s="67"/>
      <c r="DV17" s="89"/>
      <c r="DW17" s="99"/>
      <c r="DX17" s="92"/>
      <c r="DY17" s="89"/>
      <c r="DZ17" s="68"/>
      <c r="EA17" s="89"/>
      <c r="EB17" s="99"/>
      <c r="EC17" s="92"/>
      <c r="ED17" s="89"/>
      <c r="EE17" s="68"/>
      <c r="EF17" s="89"/>
      <c r="EG17" s="99"/>
      <c r="EH17" s="92"/>
      <c r="EI17" s="89"/>
      <c r="EJ17" s="67"/>
      <c r="EK17" s="89"/>
      <c r="EL17" s="99"/>
      <c r="EM17" s="101"/>
      <c r="EN17" s="101"/>
      <c r="EO17" s="101"/>
      <c r="EP17" s="101"/>
      <c r="EQ17" s="101"/>
      <c r="ER17" s="101"/>
      <c r="ES17" s="101"/>
      <c r="ET17" s="65"/>
      <c r="EU17" s="65"/>
      <c r="EV17" s="65"/>
      <c r="EW17" s="65"/>
      <c r="EX17" s="65"/>
    </row>
    <row r="18" spans="1:154">
      <c r="A18" s="22"/>
      <c r="C18" t="s">
        <v>10</v>
      </c>
      <c r="D18" s="11" t="s">
        <v>231</v>
      </c>
      <c r="E18" s="5"/>
      <c r="I18" s="112">
        <v>10</v>
      </c>
      <c r="J18" s="374"/>
      <c r="K18" s="374"/>
      <c r="L18" s="374"/>
      <c r="M18" s="255"/>
      <c r="N18" s="123"/>
      <c r="O18" s="112">
        <v>10</v>
      </c>
      <c r="P18" s="219"/>
      <c r="Q18" s="219"/>
      <c r="R18" s="219"/>
      <c r="S18" s="255"/>
      <c r="T18" s="63"/>
      <c r="U18" s="109">
        <v>15</v>
      </c>
      <c r="V18" s="79"/>
      <c r="W18" s="202"/>
      <c r="X18" s="216"/>
      <c r="Y18" s="255"/>
      <c r="Z18" s="123"/>
      <c r="AA18" s="112">
        <v>15</v>
      </c>
      <c r="AB18" s="81"/>
      <c r="AC18" s="81"/>
      <c r="AD18" s="216"/>
      <c r="AE18" s="63"/>
      <c r="AF18" s="63"/>
      <c r="AG18" s="112"/>
      <c r="AH18" s="81"/>
      <c r="AI18" s="81"/>
      <c r="AJ18" s="216"/>
      <c r="AK18" s="63"/>
      <c r="AL18" s="63"/>
      <c r="AM18" s="109"/>
      <c r="AN18" s="101"/>
      <c r="AO18" s="19" t="str">
        <f t="shared" si="0"/>
        <v xml:space="preserve"> 13</v>
      </c>
      <c r="AP18" s="101"/>
      <c r="AQ18" s="101"/>
      <c r="AR18" s="101"/>
      <c r="AS18" s="101"/>
      <c r="AT18" s="101"/>
      <c r="AU18" s="101"/>
      <c r="AV18" s="101"/>
      <c r="AW18" s="68"/>
      <c r="AX18" s="102"/>
      <c r="AY18" s="99"/>
      <c r="AZ18" s="90"/>
      <c r="BA18" s="92"/>
      <c r="BB18" s="89"/>
      <c r="BC18" s="67"/>
      <c r="BD18" s="100"/>
      <c r="BE18" s="99"/>
      <c r="BF18" s="92"/>
      <c r="BG18" s="89"/>
      <c r="BH18" s="68"/>
      <c r="BI18" s="102"/>
      <c r="BJ18" s="99"/>
      <c r="BK18" s="92"/>
      <c r="BL18" s="89"/>
      <c r="BM18" s="68"/>
      <c r="BN18" s="100"/>
      <c r="BO18" s="99"/>
      <c r="BP18" s="92"/>
      <c r="BQ18" s="89"/>
      <c r="BR18" s="68"/>
      <c r="BS18" s="102"/>
      <c r="BT18" s="99"/>
      <c r="BU18" s="92"/>
      <c r="BV18" s="89"/>
      <c r="BW18" s="68"/>
      <c r="BX18" s="100"/>
      <c r="BY18" s="99"/>
      <c r="BZ18" s="92"/>
      <c r="CA18" s="89"/>
      <c r="CB18" s="67"/>
      <c r="CC18" s="102"/>
      <c r="CD18" s="99"/>
      <c r="CE18" s="92"/>
      <c r="CF18" s="89"/>
      <c r="CG18" s="68"/>
      <c r="CH18" s="100"/>
      <c r="CI18" s="99"/>
      <c r="CJ18" s="92"/>
      <c r="CK18" s="89"/>
      <c r="CL18" s="68"/>
      <c r="CM18" s="102"/>
      <c r="CN18" s="99"/>
      <c r="CO18" s="92"/>
      <c r="CP18" s="89"/>
      <c r="CQ18" s="68"/>
      <c r="CR18" s="100"/>
      <c r="CS18" s="99"/>
      <c r="CT18" s="92"/>
      <c r="CU18" s="89"/>
      <c r="CV18" s="67"/>
      <c r="CW18" s="102"/>
      <c r="CX18" s="99"/>
      <c r="CY18" s="92"/>
      <c r="CZ18" s="89"/>
      <c r="DA18" s="67"/>
      <c r="DB18" s="100"/>
      <c r="DC18" s="99"/>
      <c r="DD18" s="92"/>
      <c r="DE18" s="89"/>
      <c r="DF18" s="68"/>
      <c r="DG18" s="102"/>
      <c r="DH18" s="99"/>
      <c r="DI18" s="92"/>
      <c r="DJ18" s="89"/>
      <c r="DK18" s="68"/>
      <c r="DL18" s="100"/>
      <c r="DM18" s="99"/>
      <c r="DN18" s="92"/>
      <c r="DO18" s="89"/>
      <c r="DP18" s="67"/>
      <c r="DQ18" s="93"/>
      <c r="DR18" s="99"/>
      <c r="DS18" s="92"/>
      <c r="DT18" s="89"/>
      <c r="DU18" s="68"/>
      <c r="DV18" s="93"/>
      <c r="DW18" s="99"/>
      <c r="DX18" s="92"/>
      <c r="DY18" s="89"/>
      <c r="DZ18" s="106"/>
      <c r="EA18" s="100"/>
      <c r="EB18" s="99"/>
      <c r="EC18" s="92"/>
      <c r="ED18" s="89"/>
      <c r="EE18" s="68"/>
      <c r="EF18" s="100"/>
      <c r="EG18" s="99"/>
      <c r="EH18" s="92"/>
      <c r="EI18" s="89"/>
      <c r="EJ18" s="107"/>
      <c r="EK18" s="93"/>
      <c r="EL18" s="99"/>
      <c r="EM18" s="101"/>
      <c r="EN18" s="101"/>
      <c r="EO18" s="101"/>
      <c r="EP18" s="101"/>
      <c r="EQ18" s="101"/>
      <c r="ER18" s="101"/>
      <c r="ES18" s="101"/>
      <c r="ET18" s="65"/>
      <c r="EU18" s="65"/>
      <c r="EV18" s="65"/>
      <c r="EW18" s="65"/>
      <c r="EX18" s="65"/>
    </row>
    <row r="19" spans="1:154">
      <c r="A19" s="22"/>
      <c r="C19" s="21" t="s">
        <v>194</v>
      </c>
      <c r="D19" s="19" t="s">
        <v>229</v>
      </c>
      <c r="E19" s="5"/>
      <c r="I19" s="112">
        <v>10</v>
      </c>
      <c r="J19" s="374"/>
      <c r="K19" s="374"/>
      <c r="L19" s="374"/>
      <c r="M19" s="255"/>
      <c r="N19" s="123"/>
      <c r="O19" s="112">
        <v>10</v>
      </c>
      <c r="P19" s="219"/>
      <c r="Q19" s="219"/>
      <c r="R19" s="219"/>
      <c r="S19" s="255"/>
      <c r="T19" s="63"/>
      <c r="U19" s="109">
        <v>15</v>
      </c>
      <c r="V19" s="220"/>
      <c r="W19" s="220"/>
      <c r="X19" s="216"/>
      <c r="Y19" s="63"/>
      <c r="Z19" s="123"/>
      <c r="AA19" s="112">
        <v>15</v>
      </c>
      <c r="AB19" s="81"/>
      <c r="AC19" s="81"/>
      <c r="AD19" s="216"/>
      <c r="AE19" s="63"/>
      <c r="AF19" s="63"/>
      <c r="AG19" s="112"/>
      <c r="AH19" s="81"/>
      <c r="AI19" s="81"/>
      <c r="AJ19" s="216"/>
      <c r="AK19" s="63"/>
      <c r="AL19" s="63"/>
      <c r="AM19" s="112"/>
      <c r="AN19" s="92"/>
      <c r="AO19" s="19" t="str">
        <f t="shared" si="0"/>
        <v xml:space="preserve"> 17</v>
      </c>
      <c r="AP19" s="68"/>
      <c r="AQ19" s="93"/>
      <c r="AR19" s="99"/>
      <c r="AS19" s="92"/>
      <c r="AT19" s="89"/>
      <c r="AU19" s="68"/>
      <c r="AV19" s="100"/>
      <c r="AW19" s="67"/>
      <c r="AX19" s="89"/>
      <c r="AY19" s="99"/>
      <c r="AZ19" s="76"/>
      <c r="BA19" s="92"/>
      <c r="BB19" s="89"/>
      <c r="BC19" s="67"/>
      <c r="BD19" s="100"/>
      <c r="BE19" s="99"/>
      <c r="BF19" s="92"/>
      <c r="BG19" s="89"/>
      <c r="BH19" s="68"/>
      <c r="BI19" s="89"/>
      <c r="BJ19" s="99"/>
      <c r="BK19" s="92"/>
      <c r="BL19" s="89"/>
      <c r="BM19" s="67"/>
      <c r="BN19" s="100"/>
      <c r="BO19" s="99"/>
      <c r="BP19" s="92"/>
      <c r="BQ19" s="89"/>
      <c r="BR19" s="68"/>
      <c r="BS19" s="89"/>
      <c r="BT19" s="99"/>
      <c r="BU19" s="92"/>
      <c r="BV19" s="89"/>
      <c r="BW19" s="67"/>
      <c r="BX19" s="100"/>
      <c r="BY19" s="99"/>
      <c r="BZ19" s="92"/>
      <c r="CA19" s="89"/>
      <c r="CB19" s="68"/>
      <c r="CC19" s="89"/>
      <c r="CD19" s="99"/>
      <c r="CE19" s="92"/>
      <c r="CF19" s="89"/>
      <c r="CG19" s="67"/>
      <c r="CH19" s="100"/>
      <c r="CI19" s="99"/>
      <c r="CJ19" s="92"/>
      <c r="CK19" s="89"/>
      <c r="CL19" s="68"/>
      <c r="CM19" s="89"/>
      <c r="CN19" s="99"/>
      <c r="CO19" s="92"/>
      <c r="CP19" s="89"/>
      <c r="CQ19" s="67"/>
      <c r="CR19" s="100"/>
      <c r="CS19" s="99"/>
      <c r="CT19" s="92"/>
      <c r="CU19" s="89"/>
      <c r="CV19" s="68"/>
      <c r="CW19" s="89"/>
      <c r="CX19" s="99"/>
      <c r="CY19" s="92"/>
      <c r="CZ19" s="89"/>
      <c r="DA19" s="68"/>
      <c r="DB19" s="100"/>
      <c r="DC19" s="99"/>
      <c r="DD19" s="92"/>
      <c r="DE19" s="89"/>
      <c r="DF19" s="67"/>
      <c r="DG19" s="104"/>
      <c r="DH19" s="99"/>
      <c r="DI19" s="92"/>
      <c r="DJ19" s="89"/>
      <c r="DK19" s="68"/>
      <c r="DL19" s="100"/>
      <c r="DM19" s="99"/>
      <c r="DN19" s="92"/>
      <c r="DO19" s="89"/>
      <c r="DP19" s="68"/>
      <c r="DQ19" s="104"/>
      <c r="DR19" s="99"/>
      <c r="DS19" s="92"/>
      <c r="DT19" s="89"/>
      <c r="DU19" s="67"/>
      <c r="DV19" s="100"/>
      <c r="DW19" s="99"/>
      <c r="DX19" s="92"/>
      <c r="DY19" s="89"/>
      <c r="DZ19" s="68"/>
      <c r="EA19" s="89"/>
      <c r="EB19" s="99"/>
      <c r="EC19" s="92"/>
      <c r="ED19" s="89"/>
      <c r="EE19" s="67"/>
      <c r="EF19" s="93"/>
      <c r="EG19" s="99"/>
      <c r="EH19" s="92"/>
      <c r="EI19" s="89"/>
      <c r="EJ19" s="67"/>
      <c r="EK19" s="104"/>
      <c r="EL19" s="99"/>
      <c r="EM19" s="101"/>
      <c r="EN19" s="101"/>
      <c r="EO19" s="101"/>
      <c r="EP19" s="101"/>
      <c r="EQ19" s="101"/>
      <c r="ER19" s="101"/>
      <c r="ES19" s="101"/>
      <c r="ET19" s="65"/>
      <c r="EU19" s="65"/>
      <c r="EV19" s="65"/>
      <c r="EW19" s="65"/>
      <c r="EX19" s="65"/>
    </row>
    <row r="20" spans="1:154">
      <c r="A20" s="22"/>
      <c r="C20" t="s">
        <v>9</v>
      </c>
      <c r="D20" s="19" t="s">
        <v>232</v>
      </c>
      <c r="E20" s="5"/>
      <c r="I20" s="109">
        <v>0</v>
      </c>
      <c r="J20" s="374">
        <v>11</v>
      </c>
      <c r="K20" s="374">
        <v>7</v>
      </c>
      <c r="L20" s="374">
        <v>13</v>
      </c>
      <c r="M20" s="255">
        <f t="shared" ref="M20" si="3">(L20+K20+J20)/3</f>
        <v>10.333333333333334</v>
      </c>
      <c r="N20" s="123">
        <v>13</v>
      </c>
      <c r="O20" s="109">
        <v>5</v>
      </c>
      <c r="P20" s="382">
        <v>15</v>
      </c>
      <c r="Q20" s="219">
        <v>12</v>
      </c>
      <c r="R20" s="219">
        <v>12</v>
      </c>
      <c r="S20" s="255">
        <f t="shared" ref="S20:S22" si="4">(R20+Q20+P20)/3</f>
        <v>13</v>
      </c>
      <c r="T20" s="63">
        <v>15</v>
      </c>
      <c r="U20" s="112">
        <v>10</v>
      </c>
      <c r="V20" s="282"/>
      <c r="W20" s="220"/>
      <c r="X20" s="216"/>
      <c r="Y20" s="255"/>
      <c r="Z20" s="123"/>
      <c r="AA20" s="112">
        <v>10</v>
      </c>
      <c r="AB20" s="81"/>
      <c r="AC20" s="81"/>
      <c r="AD20" s="216"/>
      <c r="AE20" s="63"/>
      <c r="AF20" s="63"/>
      <c r="AG20" s="112"/>
      <c r="AH20" s="81"/>
      <c r="AI20" s="81"/>
      <c r="AJ20" s="216"/>
      <c r="AK20" s="63"/>
      <c r="AL20" s="63"/>
      <c r="AM20" s="109"/>
      <c r="AN20" s="92"/>
      <c r="AO20" s="19" t="str">
        <f t="shared" si="0"/>
        <v xml:space="preserve"> 21</v>
      </c>
      <c r="AP20" s="68"/>
      <c r="AQ20" s="93"/>
      <c r="AR20" s="103"/>
      <c r="AS20" s="92"/>
      <c r="AT20" s="91"/>
      <c r="AU20" s="68"/>
      <c r="AV20" s="93"/>
      <c r="AW20" s="68"/>
      <c r="AX20" s="102"/>
      <c r="AY20" s="99"/>
      <c r="AZ20" s="76"/>
      <c r="BA20" s="92"/>
      <c r="BB20" s="89"/>
      <c r="BC20" s="68"/>
      <c r="BD20" s="104"/>
      <c r="BE20" s="99"/>
      <c r="BF20" s="92"/>
      <c r="BG20" s="89"/>
      <c r="BH20" s="68"/>
      <c r="BI20" s="102"/>
      <c r="BJ20" s="99"/>
      <c r="BK20" s="92"/>
      <c r="BL20" s="89"/>
      <c r="BM20" s="68"/>
      <c r="BN20" s="104"/>
      <c r="BO20" s="99"/>
      <c r="BP20" s="92"/>
      <c r="BQ20" s="89"/>
      <c r="BR20" s="68"/>
      <c r="BS20" s="102"/>
      <c r="BT20" s="99"/>
      <c r="BU20" s="92"/>
      <c r="BV20" s="89"/>
      <c r="BW20" s="68"/>
      <c r="BX20" s="104"/>
      <c r="BY20" s="99"/>
      <c r="BZ20" s="92"/>
      <c r="CA20" s="89"/>
      <c r="CB20" s="68"/>
      <c r="CC20" s="102"/>
      <c r="CD20" s="99"/>
      <c r="CE20" s="92"/>
      <c r="CF20" s="89"/>
      <c r="CG20" s="68"/>
      <c r="CH20" s="104"/>
      <c r="CI20" s="99"/>
      <c r="CJ20" s="92"/>
      <c r="CK20" s="89"/>
      <c r="CL20" s="68"/>
      <c r="CM20" s="100"/>
      <c r="CN20" s="103"/>
      <c r="CO20" s="92"/>
      <c r="CP20" s="89"/>
      <c r="CQ20" s="68"/>
      <c r="CR20" s="100"/>
      <c r="CS20" s="103"/>
      <c r="CT20" s="92"/>
      <c r="CU20" s="89"/>
      <c r="CV20" s="68"/>
      <c r="CW20" s="100"/>
      <c r="CX20" s="103"/>
      <c r="CY20" s="92"/>
      <c r="CZ20" s="89"/>
      <c r="DA20" s="68"/>
      <c r="DB20" s="100"/>
      <c r="DC20" s="103"/>
      <c r="DD20" s="92"/>
      <c r="DE20" s="89"/>
      <c r="DF20" s="68"/>
      <c r="DG20" s="100"/>
      <c r="DH20" s="103"/>
      <c r="DI20" s="92"/>
      <c r="DJ20" s="89"/>
      <c r="DK20" s="68"/>
      <c r="DL20" s="100"/>
      <c r="DM20" s="103"/>
      <c r="DN20" s="92"/>
      <c r="DO20" s="89"/>
      <c r="DP20" s="68"/>
      <c r="DQ20" s="100"/>
      <c r="DR20" s="103"/>
      <c r="DS20" s="92"/>
      <c r="DT20" s="89"/>
      <c r="DU20" s="67"/>
      <c r="DV20" s="93"/>
      <c r="DW20" s="103"/>
      <c r="DX20" s="92"/>
      <c r="DY20" s="89"/>
      <c r="DZ20" s="68"/>
      <c r="EA20" s="100"/>
      <c r="EB20" s="103"/>
      <c r="EC20" s="92"/>
      <c r="ED20" s="89"/>
      <c r="EE20" s="67"/>
      <c r="EF20" s="93"/>
      <c r="EG20" s="99"/>
      <c r="EH20" s="92"/>
      <c r="EI20" s="89"/>
      <c r="EJ20" s="68"/>
      <c r="EK20" s="100"/>
      <c r="EL20" s="99"/>
      <c r="EM20" s="101"/>
      <c r="EN20" s="101"/>
      <c r="EO20" s="101"/>
      <c r="EP20" s="101"/>
      <c r="EQ20" s="101"/>
      <c r="ER20" s="101"/>
      <c r="ES20" s="101"/>
      <c r="ET20" s="65"/>
      <c r="EU20" s="65"/>
      <c r="EV20" s="65"/>
      <c r="EW20" s="65"/>
      <c r="EX20" s="65"/>
    </row>
    <row r="21" spans="1:154">
      <c r="A21" s="22"/>
      <c r="C21" t="s">
        <v>237</v>
      </c>
      <c r="D21" s="19" t="s">
        <v>254</v>
      </c>
      <c r="E21" s="5"/>
      <c r="H21" s="65"/>
      <c r="I21" s="112">
        <v>5</v>
      </c>
      <c r="J21" s="374"/>
      <c r="K21" s="374"/>
      <c r="L21" s="374"/>
      <c r="M21" s="255"/>
      <c r="N21" s="123"/>
      <c r="O21" s="112">
        <v>5</v>
      </c>
      <c r="P21" s="219">
        <v>7</v>
      </c>
      <c r="Q21" s="332">
        <v>5</v>
      </c>
      <c r="R21" s="219">
        <v>6</v>
      </c>
      <c r="S21" s="255">
        <f t="shared" si="4"/>
        <v>6</v>
      </c>
      <c r="T21" s="63" t="s">
        <v>217</v>
      </c>
      <c r="U21" s="112">
        <v>5</v>
      </c>
      <c r="V21" s="79">
        <v>4</v>
      </c>
      <c r="W21" s="219">
        <v>4</v>
      </c>
      <c r="X21" s="216">
        <v>6</v>
      </c>
      <c r="Y21" s="255">
        <f t="shared" ref="Y21:Y22" si="5">(X21+W21+V21)/3</f>
        <v>4.666666666666667</v>
      </c>
      <c r="Z21" s="158" t="s">
        <v>306</v>
      </c>
      <c r="AA21" s="109">
        <v>0</v>
      </c>
      <c r="AB21" s="81"/>
      <c r="AC21" s="81"/>
      <c r="AD21" s="216"/>
      <c r="AE21" s="63"/>
      <c r="AF21" s="63"/>
      <c r="AG21" s="109"/>
      <c r="AH21" s="81"/>
      <c r="AI21" s="81"/>
      <c r="AJ21" s="216"/>
      <c r="AK21" s="63"/>
      <c r="AL21" s="63"/>
      <c r="AM21" s="112"/>
      <c r="AN21" s="92"/>
      <c r="AO21" s="19" t="str">
        <f t="shared" si="0"/>
        <v xml:space="preserve"> 25</v>
      </c>
      <c r="AP21" s="68"/>
      <c r="AQ21" s="104"/>
      <c r="AR21" s="99"/>
      <c r="AS21" s="92"/>
      <c r="AT21" s="89"/>
      <c r="AU21" s="68"/>
      <c r="AV21" s="102"/>
      <c r="AW21" s="106"/>
      <c r="AX21" s="100"/>
      <c r="AY21" s="99"/>
      <c r="AZ21" s="76"/>
      <c r="BA21" s="92"/>
      <c r="BB21" s="89"/>
      <c r="BC21" s="68"/>
      <c r="BD21" s="93"/>
      <c r="BE21" s="99"/>
      <c r="BF21" s="92"/>
      <c r="BG21" s="89"/>
      <c r="BH21" s="68"/>
      <c r="BI21" s="100"/>
      <c r="BJ21" s="99"/>
      <c r="BK21" s="92"/>
      <c r="BL21" s="89"/>
      <c r="BM21" s="68"/>
      <c r="BN21" s="100"/>
      <c r="BO21" s="99"/>
      <c r="BP21" s="92"/>
      <c r="BQ21" s="89"/>
      <c r="BR21" s="68"/>
      <c r="BS21" s="100"/>
      <c r="BT21" s="99"/>
      <c r="BU21" s="92"/>
      <c r="BV21" s="89"/>
      <c r="BW21" s="68"/>
      <c r="BX21" s="100"/>
      <c r="BY21" s="99"/>
      <c r="BZ21" s="92"/>
      <c r="CA21" s="89"/>
      <c r="CB21" s="68"/>
      <c r="CC21" s="100"/>
      <c r="CD21" s="99"/>
      <c r="CE21" s="92"/>
      <c r="CF21" s="89"/>
      <c r="CG21" s="68"/>
      <c r="CH21" s="100"/>
      <c r="CI21" s="99"/>
      <c r="CJ21" s="92"/>
      <c r="CK21" s="89"/>
      <c r="CL21" s="67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65"/>
      <c r="EU21" s="65"/>
      <c r="EV21" s="65"/>
      <c r="EW21" s="65"/>
      <c r="EX21" s="65"/>
    </row>
    <row r="22" spans="1:154">
      <c r="A22" s="22"/>
      <c r="C22" s="21" t="s">
        <v>147</v>
      </c>
      <c r="D22" s="19" t="s">
        <v>265</v>
      </c>
      <c r="E22" s="5"/>
      <c r="I22" s="112">
        <v>10</v>
      </c>
      <c r="J22" s="374"/>
      <c r="K22" s="374"/>
      <c r="L22" s="374"/>
      <c r="M22" s="255"/>
      <c r="N22" s="123"/>
      <c r="O22" s="109">
        <v>5</v>
      </c>
      <c r="P22" s="219">
        <v>8</v>
      </c>
      <c r="Q22" s="219">
        <v>14</v>
      </c>
      <c r="R22" s="219">
        <v>13</v>
      </c>
      <c r="S22" s="255">
        <f t="shared" si="4"/>
        <v>11.666666666666666</v>
      </c>
      <c r="T22" s="63">
        <v>12</v>
      </c>
      <c r="U22" s="109">
        <v>0</v>
      </c>
      <c r="V22" s="220">
        <v>8</v>
      </c>
      <c r="W22" s="220">
        <v>6</v>
      </c>
      <c r="X22" s="216">
        <v>1</v>
      </c>
      <c r="Y22" s="255">
        <f t="shared" si="5"/>
        <v>5</v>
      </c>
      <c r="Z22" s="123" t="s">
        <v>113</v>
      </c>
      <c r="AA22" s="112">
        <v>0</v>
      </c>
      <c r="AB22" s="81"/>
      <c r="AC22" s="81"/>
      <c r="AD22" s="216"/>
      <c r="AE22" s="63"/>
      <c r="AF22" s="63"/>
      <c r="AG22" s="112"/>
      <c r="AH22" s="81"/>
      <c r="AI22" s="81"/>
      <c r="AJ22" s="216"/>
      <c r="AK22" s="63"/>
      <c r="AL22" s="63"/>
      <c r="AM22" s="112"/>
      <c r="AN22" s="92"/>
      <c r="AO22" s="19" t="str">
        <f t="shared" si="0"/>
        <v xml:space="preserve"> 15</v>
      </c>
      <c r="AP22" s="67"/>
      <c r="AQ22" s="93"/>
      <c r="AR22" s="99"/>
      <c r="AS22" s="92"/>
      <c r="AT22" s="89"/>
      <c r="AU22" s="68"/>
      <c r="AV22" s="100"/>
      <c r="AW22" s="68"/>
      <c r="AX22" s="93"/>
      <c r="AY22" s="103"/>
      <c r="AZ22" s="76"/>
      <c r="BA22" s="92"/>
      <c r="BB22" s="89"/>
      <c r="BC22" s="67"/>
      <c r="BD22" s="93"/>
      <c r="BE22" s="103"/>
      <c r="BF22" s="92"/>
      <c r="BG22" s="89"/>
      <c r="BH22" s="68"/>
      <c r="BI22" s="93"/>
      <c r="BJ22" s="103"/>
      <c r="BK22" s="92"/>
      <c r="BL22" s="89"/>
      <c r="BM22" s="67"/>
      <c r="BN22" s="93"/>
      <c r="BO22" s="103"/>
      <c r="BP22" s="92"/>
      <c r="BQ22" s="89"/>
      <c r="BR22" s="68"/>
      <c r="BS22" s="93"/>
      <c r="BT22" s="103"/>
      <c r="BU22" s="92"/>
      <c r="BV22" s="89"/>
      <c r="BW22" s="67"/>
      <c r="BX22" s="93"/>
      <c r="BY22" s="103"/>
      <c r="BZ22" s="92"/>
      <c r="CA22" s="89"/>
      <c r="CB22" s="68"/>
      <c r="CC22" s="93"/>
      <c r="CD22" s="103"/>
      <c r="CE22" s="92"/>
      <c r="CF22" s="89"/>
      <c r="CG22" s="67"/>
      <c r="CH22" s="93"/>
      <c r="CI22" s="103"/>
      <c r="CJ22" s="92"/>
      <c r="CK22" s="89"/>
      <c r="CL22" s="68"/>
      <c r="CM22" s="93"/>
      <c r="CN22" s="103"/>
      <c r="CO22" s="92"/>
      <c r="CP22" s="89"/>
      <c r="CQ22" s="67"/>
      <c r="CR22" s="93"/>
      <c r="CS22" s="103"/>
      <c r="CT22" s="92"/>
      <c r="CU22" s="89"/>
      <c r="CV22" s="68"/>
      <c r="CW22" s="93"/>
      <c r="CX22" s="103"/>
      <c r="CY22" s="92"/>
      <c r="CZ22" s="89"/>
      <c r="DA22" s="67"/>
      <c r="DB22" s="93"/>
      <c r="DC22" s="103"/>
      <c r="DD22" s="92"/>
      <c r="DE22" s="89"/>
      <c r="DF22" s="67"/>
      <c r="DG22" s="93"/>
      <c r="DH22" s="103"/>
      <c r="DI22" s="92"/>
      <c r="DJ22" s="89"/>
      <c r="DK22" s="67"/>
      <c r="DL22" s="93"/>
      <c r="DM22" s="103"/>
      <c r="DN22" s="92"/>
      <c r="DO22" s="89"/>
      <c r="DP22" s="67"/>
      <c r="DQ22" s="93"/>
      <c r="DR22" s="103"/>
      <c r="DS22" s="105"/>
      <c r="DT22" s="89"/>
      <c r="DU22" s="67"/>
      <c r="DV22" s="100"/>
      <c r="DW22" s="103"/>
      <c r="DX22" s="92"/>
      <c r="DY22" s="89"/>
      <c r="DZ22" s="68"/>
      <c r="EA22" s="93"/>
      <c r="EB22" s="103"/>
      <c r="EC22" s="105"/>
      <c r="ED22" s="89"/>
      <c r="EE22" s="67"/>
      <c r="EF22" s="100"/>
      <c r="EG22" s="103"/>
      <c r="EH22" s="92"/>
      <c r="EI22" s="89"/>
      <c r="EJ22" s="68"/>
      <c r="EK22" s="93"/>
      <c r="EL22" s="103"/>
      <c r="EM22" s="101"/>
      <c r="EN22" s="101"/>
      <c r="EO22" s="101"/>
      <c r="EP22" s="101"/>
      <c r="EQ22" s="101"/>
      <c r="ER22" s="101"/>
      <c r="ES22" s="101"/>
      <c r="ET22" s="65"/>
      <c r="EU22" s="65"/>
      <c r="EV22" s="65"/>
      <c r="EW22" s="65"/>
      <c r="EX22" s="65"/>
    </row>
    <row r="23" spans="1:154">
      <c r="A23" s="22"/>
      <c r="C23" t="s">
        <v>31</v>
      </c>
      <c r="D23" s="19" t="s">
        <v>243</v>
      </c>
      <c r="E23" s="5"/>
      <c r="I23" s="112">
        <v>10</v>
      </c>
      <c r="J23" s="374"/>
      <c r="K23" s="374"/>
      <c r="L23" s="374"/>
      <c r="M23" s="255"/>
      <c r="N23" s="123"/>
      <c r="O23" s="112">
        <v>10</v>
      </c>
      <c r="P23" s="219"/>
      <c r="Q23" s="219"/>
      <c r="R23" s="219"/>
      <c r="S23" s="255"/>
      <c r="T23" s="339"/>
      <c r="U23" s="112">
        <v>10</v>
      </c>
      <c r="V23" s="79"/>
      <c r="W23" s="219"/>
      <c r="X23" s="216"/>
      <c r="Y23" s="63"/>
      <c r="Z23" s="123"/>
      <c r="AA23" s="112">
        <v>10</v>
      </c>
      <c r="AB23" s="81"/>
      <c r="AC23" s="81"/>
      <c r="AD23" s="216"/>
      <c r="AE23" s="63"/>
      <c r="AF23" s="63"/>
      <c r="AG23" s="109"/>
      <c r="AH23" s="81"/>
      <c r="AI23" s="81"/>
      <c r="AJ23" s="216"/>
      <c r="AK23" s="63"/>
      <c r="AL23" s="63"/>
      <c r="AM23" s="112"/>
      <c r="AN23" s="101"/>
      <c r="AO23" s="19" t="str">
        <f t="shared" si="0"/>
        <v xml:space="preserve"> 57</v>
      </c>
      <c r="AP23" s="101"/>
      <c r="AQ23" s="101"/>
      <c r="AR23" s="101"/>
      <c r="AS23" s="101"/>
      <c r="AT23" s="101"/>
      <c r="AU23" s="101"/>
      <c r="AV23" s="101"/>
      <c r="AW23" s="68"/>
      <c r="AX23" s="93"/>
      <c r="AY23" s="103"/>
      <c r="AZ23" s="76"/>
      <c r="BA23" s="92"/>
      <c r="BB23" s="89"/>
      <c r="BC23" s="67"/>
      <c r="BD23" s="93"/>
      <c r="BE23" s="103"/>
      <c r="BF23" s="92"/>
      <c r="BG23" s="89"/>
      <c r="BH23" s="68"/>
      <c r="BI23" s="93"/>
      <c r="BJ23" s="103"/>
      <c r="BK23" s="92"/>
      <c r="BL23" s="89"/>
      <c r="BM23" s="67"/>
      <c r="BN23" s="93"/>
      <c r="BO23" s="103"/>
      <c r="BP23" s="92"/>
      <c r="BQ23" s="89"/>
      <c r="BR23" s="68"/>
      <c r="BS23" s="93"/>
      <c r="BT23" s="103"/>
      <c r="BU23" s="92"/>
      <c r="BV23" s="89"/>
      <c r="BW23" s="67"/>
      <c r="BX23" s="93"/>
      <c r="BY23" s="103"/>
      <c r="BZ23" s="92"/>
      <c r="CA23" s="89"/>
      <c r="CB23" s="68"/>
      <c r="CC23" s="93"/>
      <c r="CD23" s="103"/>
      <c r="CE23" s="92"/>
      <c r="CF23" s="89"/>
      <c r="CG23" s="67"/>
      <c r="CH23" s="93"/>
      <c r="CI23" s="103"/>
      <c r="CJ23" s="92"/>
      <c r="CK23" s="89"/>
      <c r="CL23" s="68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65"/>
      <c r="EU23" s="65"/>
      <c r="EV23" s="65"/>
      <c r="EW23" s="65"/>
      <c r="EX23" s="65"/>
    </row>
    <row r="24" spans="1:154">
      <c r="A24" s="289"/>
      <c r="B24" s="290"/>
      <c r="C24" t="s">
        <v>234</v>
      </c>
      <c r="D24" s="19" t="s">
        <v>124</v>
      </c>
      <c r="E24" s="5"/>
      <c r="I24" s="112">
        <v>20</v>
      </c>
      <c r="J24" s="260"/>
      <c r="K24" s="374"/>
      <c r="L24" s="374"/>
      <c r="M24" s="255"/>
      <c r="N24" s="123"/>
      <c r="O24" s="112">
        <v>20</v>
      </c>
      <c r="P24" s="291"/>
      <c r="Q24" s="291"/>
      <c r="R24" s="291"/>
      <c r="S24" s="255"/>
      <c r="T24" s="63"/>
      <c r="U24" s="112">
        <v>30</v>
      </c>
      <c r="V24" s="79"/>
      <c r="W24" s="291"/>
      <c r="X24" s="290"/>
      <c r="Y24" s="255"/>
      <c r="Z24" s="123"/>
      <c r="AA24" s="112">
        <v>30</v>
      </c>
      <c r="AB24" s="81"/>
      <c r="AC24" s="81"/>
      <c r="AD24" s="290"/>
      <c r="AE24" s="63"/>
      <c r="AF24" s="63"/>
      <c r="AG24" s="109"/>
      <c r="AH24" s="81"/>
      <c r="AI24" s="81"/>
      <c r="AJ24" s="290"/>
      <c r="AK24" s="63"/>
      <c r="AL24" s="63"/>
      <c r="AM24" s="112"/>
      <c r="AN24" s="101"/>
      <c r="AO24" s="19" t="str">
        <f t="shared" si="0"/>
        <v>B</v>
      </c>
      <c r="AP24" s="101"/>
      <c r="AQ24" s="101"/>
      <c r="AR24" s="101"/>
      <c r="AS24" s="101"/>
      <c r="AT24" s="101"/>
      <c r="AU24" s="101"/>
      <c r="AV24" s="101"/>
      <c r="AW24" s="68"/>
      <c r="AX24" s="93"/>
      <c r="AY24" s="103"/>
      <c r="AZ24" s="76"/>
      <c r="BA24" s="92"/>
      <c r="BB24" s="89"/>
      <c r="BC24" s="67"/>
      <c r="BD24" s="93"/>
      <c r="BE24" s="103"/>
      <c r="BF24" s="92"/>
      <c r="BG24" s="89"/>
      <c r="BH24" s="68"/>
      <c r="BI24" s="93"/>
      <c r="BJ24" s="103"/>
      <c r="BK24" s="92"/>
      <c r="BL24" s="89"/>
      <c r="BM24" s="67"/>
      <c r="BN24" s="93"/>
      <c r="BO24" s="103"/>
      <c r="BP24" s="92"/>
      <c r="BQ24" s="89"/>
      <c r="BR24" s="68"/>
      <c r="BS24" s="93"/>
      <c r="BT24" s="103"/>
      <c r="BU24" s="92"/>
      <c r="BV24" s="89"/>
      <c r="BW24" s="67"/>
      <c r="BX24" s="93"/>
      <c r="BY24" s="103"/>
      <c r="BZ24" s="92"/>
      <c r="CA24" s="89"/>
      <c r="CB24" s="68"/>
      <c r="CC24" s="93"/>
      <c r="CD24" s="103"/>
      <c r="CE24" s="92"/>
      <c r="CF24" s="89"/>
      <c r="CG24" s="67"/>
      <c r="CH24" s="93"/>
      <c r="CI24" s="103"/>
      <c r="CJ24" s="92"/>
      <c r="CK24" s="89"/>
      <c r="CL24" s="68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65"/>
      <c r="EU24" s="65"/>
      <c r="EV24" s="65"/>
      <c r="EW24" s="65"/>
      <c r="EX24" s="65"/>
    </row>
    <row r="25" spans="1:154">
      <c r="A25" s="22"/>
      <c r="C25" s="21" t="s">
        <v>158</v>
      </c>
      <c r="D25" s="19" t="s">
        <v>244</v>
      </c>
      <c r="E25" s="5"/>
      <c r="I25" s="112">
        <v>5</v>
      </c>
      <c r="J25" s="374">
        <v>7</v>
      </c>
      <c r="K25" s="374">
        <v>8</v>
      </c>
      <c r="L25" s="374">
        <v>12</v>
      </c>
      <c r="M25" s="255">
        <f t="shared" ref="M25:M32" si="6">(L25+K25+J25)/3</f>
        <v>9</v>
      </c>
      <c r="N25" s="123" t="s">
        <v>331</v>
      </c>
      <c r="O25" s="112">
        <v>5</v>
      </c>
      <c r="P25" s="219">
        <v>5</v>
      </c>
      <c r="Q25" s="282">
        <v>5</v>
      </c>
      <c r="R25" s="219">
        <v>4</v>
      </c>
      <c r="S25" s="255">
        <f t="shared" ref="S25" si="7">(R25+Q25+P25)/3</f>
        <v>4.666666666666667</v>
      </c>
      <c r="T25" s="63" t="s">
        <v>106</v>
      </c>
      <c r="U25" s="112">
        <v>5</v>
      </c>
      <c r="V25" s="220">
        <v>11</v>
      </c>
      <c r="W25" s="220">
        <v>7</v>
      </c>
      <c r="X25" s="216">
        <v>7</v>
      </c>
      <c r="Y25" s="255">
        <f>(X25+W25+V25)/3</f>
        <v>8.3333333333333339</v>
      </c>
      <c r="Z25" s="123" t="s">
        <v>322</v>
      </c>
      <c r="AA25" s="109">
        <v>10</v>
      </c>
      <c r="AB25" s="81"/>
      <c r="AC25" s="81"/>
      <c r="AD25" s="216"/>
      <c r="AE25" s="63"/>
      <c r="AF25" s="63"/>
      <c r="AG25" s="112"/>
      <c r="AH25" s="81"/>
      <c r="AI25" s="81"/>
      <c r="AJ25" s="216"/>
      <c r="AK25" s="63"/>
      <c r="AL25" s="63"/>
      <c r="AM25" s="112"/>
      <c r="AN25" s="92"/>
      <c r="AO25" s="19" t="str">
        <f t="shared" si="0"/>
        <v xml:space="preserve"> 33</v>
      </c>
      <c r="AP25" s="68"/>
      <c r="AQ25" s="100"/>
      <c r="AR25" s="103"/>
      <c r="AS25" s="92"/>
      <c r="AT25" s="89"/>
      <c r="AU25" s="68"/>
      <c r="AV25" s="100"/>
      <c r="AW25" s="67"/>
      <c r="AX25" s="100"/>
      <c r="AY25" s="103"/>
      <c r="AZ25" s="76"/>
      <c r="BA25" s="92"/>
      <c r="BB25" s="89"/>
      <c r="BC25" s="68"/>
      <c r="BD25" s="93"/>
      <c r="BE25" s="103"/>
      <c r="BF25" s="92"/>
      <c r="BG25" s="91"/>
      <c r="BH25" s="67"/>
      <c r="BI25" s="100"/>
      <c r="BJ25" s="103"/>
      <c r="BK25" s="92"/>
      <c r="BL25" s="89"/>
      <c r="BM25" s="67"/>
      <c r="BN25" s="93"/>
      <c r="BO25" s="103"/>
      <c r="BP25" s="92"/>
      <c r="BQ25" s="91"/>
      <c r="BR25" s="67"/>
      <c r="BS25" s="93"/>
      <c r="BT25" s="103"/>
      <c r="BU25" s="92"/>
      <c r="BV25" s="89"/>
      <c r="BW25" s="67"/>
      <c r="BX25" s="93"/>
      <c r="BY25" s="103"/>
      <c r="BZ25" s="92"/>
      <c r="CA25" s="91"/>
      <c r="CB25" s="67"/>
      <c r="CC25" s="93"/>
      <c r="CD25" s="103"/>
      <c r="CE25" s="92"/>
      <c r="CF25" s="89"/>
      <c r="CG25" s="67"/>
      <c r="CH25" s="93"/>
      <c r="CI25" s="103"/>
      <c r="CJ25" s="92"/>
      <c r="CK25" s="91"/>
      <c r="CL25" s="67"/>
      <c r="CM25" s="93"/>
      <c r="CN25" s="103"/>
      <c r="CO25" s="92"/>
      <c r="CP25" s="89"/>
      <c r="CQ25" s="67"/>
      <c r="CR25" s="93"/>
      <c r="CS25" s="103"/>
      <c r="CT25" s="92"/>
      <c r="CU25" s="91"/>
      <c r="CV25" s="67"/>
      <c r="CW25" s="93"/>
      <c r="CX25" s="103"/>
      <c r="CY25" s="92"/>
      <c r="CZ25" s="89"/>
      <c r="DA25" s="68"/>
      <c r="DB25" s="93"/>
      <c r="DC25" s="103"/>
      <c r="DD25" s="92"/>
      <c r="DE25" s="91"/>
      <c r="DF25" s="68"/>
      <c r="DG25" s="93"/>
      <c r="DH25" s="103"/>
      <c r="DI25" s="92"/>
      <c r="DJ25" s="89"/>
      <c r="DK25" s="68"/>
      <c r="DL25" s="93"/>
      <c r="DM25" s="103"/>
      <c r="DN25" s="92"/>
      <c r="DO25" s="91"/>
      <c r="DP25" s="68"/>
      <c r="DQ25" s="93"/>
      <c r="DR25" s="103"/>
      <c r="DS25" s="92"/>
      <c r="DT25" s="89"/>
      <c r="DU25" s="68"/>
      <c r="DV25" s="93"/>
      <c r="DW25" s="103"/>
      <c r="DX25" s="92"/>
      <c r="DY25" s="103"/>
      <c r="DZ25" s="67"/>
      <c r="EA25" s="93"/>
      <c r="EB25" s="103"/>
      <c r="EC25" s="92"/>
      <c r="ED25" s="89"/>
      <c r="EE25" s="68"/>
      <c r="EF25" s="93"/>
      <c r="EG25" s="103"/>
      <c r="EH25" s="92"/>
      <c r="EI25" s="103"/>
      <c r="EJ25" s="67"/>
      <c r="EK25" s="93"/>
      <c r="EL25" s="103"/>
      <c r="EM25" s="101"/>
      <c r="EN25" s="101"/>
      <c r="EO25" s="101"/>
      <c r="EP25" s="101"/>
      <c r="EQ25" s="101"/>
      <c r="ER25" s="101"/>
      <c r="ES25" s="101"/>
      <c r="ET25" s="65"/>
      <c r="EU25" s="65"/>
      <c r="EV25" s="65"/>
      <c r="EW25" s="65"/>
      <c r="EX25" s="65"/>
    </row>
    <row r="26" spans="1:154">
      <c r="A26" s="22"/>
      <c r="C26" t="s">
        <v>75</v>
      </c>
      <c r="D26" s="19" t="s">
        <v>263</v>
      </c>
      <c r="E26" s="5"/>
      <c r="I26" s="112">
        <v>15</v>
      </c>
      <c r="J26" s="374">
        <v>9</v>
      </c>
      <c r="K26" s="374">
        <v>13</v>
      </c>
      <c r="L26" s="374">
        <v>10</v>
      </c>
      <c r="M26" s="255">
        <f t="shared" si="6"/>
        <v>10.666666666666666</v>
      </c>
      <c r="N26" s="123">
        <v>14</v>
      </c>
      <c r="O26" s="112">
        <v>15</v>
      </c>
      <c r="P26" s="145"/>
      <c r="Q26" s="145"/>
      <c r="R26" s="332"/>
      <c r="S26" s="255"/>
      <c r="T26" s="63"/>
      <c r="U26" s="109">
        <v>20</v>
      </c>
      <c r="V26" s="79"/>
      <c r="W26" s="282"/>
      <c r="X26" s="216"/>
      <c r="Y26" s="255"/>
      <c r="Z26" s="123"/>
      <c r="AA26" s="112">
        <v>20</v>
      </c>
      <c r="AB26" s="81"/>
      <c r="AC26" s="81"/>
      <c r="AD26" s="216"/>
      <c r="AE26" s="63"/>
      <c r="AF26" s="63"/>
      <c r="AG26" s="109"/>
      <c r="AH26" s="81"/>
      <c r="AI26" s="81"/>
      <c r="AJ26" s="216"/>
      <c r="AK26" s="63"/>
      <c r="AL26" s="63"/>
      <c r="AM26" s="112"/>
      <c r="AN26" s="101"/>
      <c r="AO26" s="19" t="str">
        <f t="shared" si="0"/>
        <v xml:space="preserve"> 56</v>
      </c>
      <c r="AP26" s="101"/>
      <c r="AQ26" s="101"/>
      <c r="AR26" s="101"/>
      <c r="AS26" s="101"/>
      <c r="AT26" s="101"/>
      <c r="AU26" s="101"/>
      <c r="AV26" s="101"/>
      <c r="AW26" s="68"/>
      <c r="AX26" s="100"/>
      <c r="AY26" s="103"/>
      <c r="AZ26" s="76"/>
      <c r="BA26" s="92"/>
      <c r="BB26" s="89"/>
      <c r="BC26" s="68"/>
      <c r="BD26" s="100"/>
      <c r="BE26" s="103"/>
      <c r="BF26" s="105"/>
      <c r="BG26" s="89"/>
      <c r="BH26" s="68"/>
      <c r="BI26" s="100"/>
      <c r="BJ26" s="103"/>
      <c r="BK26" s="92"/>
      <c r="BL26" s="89"/>
      <c r="BM26" s="68"/>
      <c r="BN26" s="100"/>
      <c r="BO26" s="103"/>
      <c r="BP26" s="105"/>
      <c r="BQ26" s="89"/>
      <c r="BR26" s="68"/>
      <c r="BS26" s="100"/>
      <c r="BT26" s="103"/>
      <c r="BU26" s="92"/>
      <c r="BV26" s="89"/>
      <c r="BW26" s="67"/>
      <c r="BX26" s="93"/>
      <c r="BY26" s="103"/>
      <c r="BZ26" s="105"/>
      <c r="CA26" s="89"/>
      <c r="CB26" s="68"/>
      <c r="CC26" s="100"/>
      <c r="CD26" s="103"/>
      <c r="CE26" s="92"/>
      <c r="CF26" s="89"/>
      <c r="CG26" s="67"/>
      <c r="CH26" s="93"/>
      <c r="CI26" s="103"/>
      <c r="CJ26" s="105"/>
      <c r="CK26" s="89"/>
      <c r="CL26" s="68"/>
      <c r="CM26" s="100"/>
      <c r="CN26" s="103"/>
      <c r="CO26" s="92"/>
      <c r="CP26" s="89"/>
      <c r="CQ26" s="67"/>
      <c r="CR26" s="93"/>
      <c r="CS26" s="103"/>
      <c r="CT26" s="105"/>
      <c r="CU26" s="89"/>
      <c r="CV26" s="68"/>
      <c r="CW26" s="100"/>
      <c r="CX26" s="103"/>
      <c r="CY26" s="92"/>
      <c r="CZ26" s="89"/>
      <c r="DA26" s="68"/>
      <c r="DB26" s="93"/>
      <c r="DC26" s="103"/>
      <c r="DD26" s="92"/>
      <c r="DE26" s="89"/>
      <c r="DF26" s="67"/>
      <c r="DG26" s="100"/>
      <c r="DH26" s="103"/>
      <c r="DI26" s="92"/>
      <c r="DJ26" s="89"/>
      <c r="DK26" s="68"/>
      <c r="DL26" s="93"/>
      <c r="DM26" s="103"/>
      <c r="DN26" s="92"/>
      <c r="DO26" s="89"/>
      <c r="DP26" s="67"/>
      <c r="DQ26" s="100"/>
      <c r="DR26" s="103"/>
      <c r="DS26" s="92"/>
      <c r="DT26" s="89"/>
      <c r="DU26" s="68"/>
      <c r="DV26" s="100"/>
      <c r="DW26" s="103"/>
      <c r="DX26" s="105"/>
      <c r="DY26" s="89"/>
      <c r="DZ26" s="107"/>
      <c r="EA26" s="93"/>
      <c r="EB26" s="103"/>
      <c r="EC26" s="92"/>
      <c r="ED26" s="89"/>
      <c r="EE26" s="68"/>
      <c r="EF26" s="100"/>
      <c r="EG26" s="103"/>
      <c r="EH26" s="105"/>
      <c r="EI26" s="89"/>
      <c r="EJ26" s="107"/>
      <c r="EK26" s="100"/>
      <c r="EL26" s="103"/>
      <c r="EM26" s="101"/>
      <c r="EN26" s="101"/>
      <c r="EO26" s="101"/>
      <c r="EP26" s="101"/>
      <c r="EQ26" s="101"/>
      <c r="ER26" s="101"/>
      <c r="ES26" s="101"/>
      <c r="ET26" s="65"/>
      <c r="EU26" s="65"/>
      <c r="EV26" s="65"/>
      <c r="EW26" s="65"/>
      <c r="EX26" s="65"/>
    </row>
    <row r="27" spans="1:154">
      <c r="A27" s="22"/>
      <c r="C27" t="s">
        <v>112</v>
      </c>
      <c r="D27" s="19" t="s">
        <v>245</v>
      </c>
      <c r="E27" s="5"/>
      <c r="I27" s="112">
        <v>10</v>
      </c>
      <c r="J27" s="374"/>
      <c r="K27" s="260"/>
      <c r="L27" s="374"/>
      <c r="M27" s="255"/>
      <c r="N27" s="123"/>
      <c r="O27" s="112">
        <v>10</v>
      </c>
      <c r="P27" s="219"/>
      <c r="Q27" s="219"/>
      <c r="R27" s="219"/>
      <c r="S27" s="255"/>
      <c r="T27" s="63"/>
      <c r="U27" s="109">
        <v>15</v>
      </c>
      <c r="V27" s="220"/>
      <c r="W27" s="220"/>
      <c r="X27" s="216"/>
      <c r="Y27" s="255"/>
      <c r="Z27" s="123"/>
      <c r="AA27" s="112">
        <v>15</v>
      </c>
      <c r="AB27" s="81"/>
      <c r="AC27" s="81"/>
      <c r="AD27" s="216"/>
      <c r="AE27" s="63"/>
      <c r="AF27" s="63"/>
      <c r="AG27" s="112"/>
      <c r="AH27" s="81"/>
      <c r="AI27" s="81"/>
      <c r="AJ27" s="216"/>
      <c r="AK27" s="63"/>
      <c r="AL27" s="63"/>
      <c r="AM27" s="112"/>
      <c r="AN27" s="101"/>
      <c r="AO27" s="19" t="str">
        <f t="shared" si="0"/>
        <v xml:space="preserve"> 41</v>
      </c>
      <c r="AP27" s="101"/>
      <c r="AQ27" s="101"/>
      <c r="AR27" s="101"/>
      <c r="AS27" s="101"/>
      <c r="AT27" s="101"/>
      <c r="AU27" s="101"/>
      <c r="AV27" s="101"/>
      <c r="AW27" s="68"/>
      <c r="AX27" s="93"/>
      <c r="AY27" s="103"/>
      <c r="AZ27" s="76"/>
      <c r="BA27" s="92"/>
      <c r="BB27" s="89"/>
      <c r="BC27" s="67"/>
      <c r="BD27" s="93"/>
      <c r="BE27" s="103"/>
      <c r="BF27" s="92"/>
      <c r="BG27" s="89"/>
      <c r="BH27" s="68"/>
      <c r="BI27" s="93"/>
      <c r="BJ27" s="103"/>
      <c r="BK27" s="92"/>
      <c r="BL27" s="89"/>
      <c r="BM27" s="67"/>
      <c r="BN27" s="93"/>
      <c r="BO27" s="103"/>
      <c r="BP27" s="92"/>
      <c r="BQ27" s="89"/>
      <c r="BR27" s="68"/>
      <c r="BS27" s="93"/>
      <c r="BT27" s="103"/>
      <c r="BU27" s="92"/>
      <c r="BV27" s="89"/>
      <c r="BW27" s="67"/>
      <c r="BX27" s="93"/>
      <c r="BY27" s="103"/>
      <c r="BZ27" s="92"/>
      <c r="CA27" s="89"/>
      <c r="CB27" s="68"/>
      <c r="CC27" s="93"/>
      <c r="CD27" s="103"/>
      <c r="CE27" s="92"/>
      <c r="CF27" s="89"/>
      <c r="CG27" s="67"/>
      <c r="CH27" s="93"/>
      <c r="CI27" s="103"/>
      <c r="CJ27" s="92"/>
      <c r="CK27" s="89"/>
      <c r="CL27" s="68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65"/>
      <c r="EU27" s="65"/>
      <c r="EV27" s="65"/>
      <c r="EW27" s="65"/>
      <c r="EX27" s="65"/>
    </row>
    <row r="28" spans="1:154">
      <c r="A28" s="22"/>
      <c r="C28" s="21" t="s">
        <v>190</v>
      </c>
      <c r="D28" s="19" t="s">
        <v>228</v>
      </c>
      <c r="E28" s="5"/>
      <c r="I28" s="112">
        <v>10</v>
      </c>
      <c r="J28" s="374">
        <v>4</v>
      </c>
      <c r="K28" s="374">
        <v>4</v>
      </c>
      <c r="L28" s="374">
        <v>9</v>
      </c>
      <c r="M28" s="255">
        <f t="shared" si="6"/>
        <v>5.666666666666667</v>
      </c>
      <c r="N28" s="123">
        <v>5</v>
      </c>
      <c r="O28" s="109">
        <v>5</v>
      </c>
      <c r="P28" s="219">
        <v>2</v>
      </c>
      <c r="Q28" s="219">
        <v>1</v>
      </c>
      <c r="R28" s="219">
        <v>3</v>
      </c>
      <c r="S28" s="255">
        <f t="shared" ref="S28" si="8">(R28+Q28+P28)/3</f>
        <v>2</v>
      </c>
      <c r="T28" s="158">
        <v>1</v>
      </c>
      <c r="U28" s="109">
        <v>0</v>
      </c>
      <c r="V28" s="220">
        <v>10</v>
      </c>
      <c r="W28" s="220">
        <v>9</v>
      </c>
      <c r="X28" s="216">
        <v>9</v>
      </c>
      <c r="Y28" s="255">
        <f t="shared" ref="Y28:Y30" si="9">(X28+W28+V28)/3</f>
        <v>9.3333333333333339</v>
      </c>
      <c r="Z28" s="123">
        <v>12</v>
      </c>
      <c r="AA28" s="109">
        <v>5</v>
      </c>
      <c r="AB28" s="81"/>
      <c r="AC28" s="81"/>
      <c r="AD28" s="216"/>
      <c r="AE28" s="63"/>
      <c r="AF28" s="63"/>
      <c r="AG28" s="112"/>
      <c r="AH28" s="81"/>
      <c r="AI28" s="81"/>
      <c r="AJ28" s="216"/>
      <c r="AK28" s="63"/>
      <c r="AL28" s="63"/>
      <c r="AM28" s="112"/>
      <c r="AN28" s="101"/>
      <c r="AO28" s="19" t="str">
        <f t="shared" si="0"/>
        <v xml:space="preserve"> 16</v>
      </c>
      <c r="AP28" s="101"/>
      <c r="AQ28" s="101"/>
      <c r="AR28" s="101"/>
      <c r="AS28" s="101"/>
      <c r="AT28" s="101"/>
      <c r="AU28" s="101"/>
      <c r="AV28" s="101"/>
      <c r="AW28" s="68"/>
      <c r="AX28" s="93"/>
      <c r="AY28" s="103"/>
      <c r="AZ28" s="76"/>
      <c r="BA28" s="92"/>
      <c r="BB28" s="89"/>
      <c r="BC28" s="67"/>
      <c r="BD28" s="93"/>
      <c r="BE28" s="103"/>
      <c r="BF28" s="92"/>
      <c r="BG28" s="89"/>
      <c r="BH28" s="68"/>
      <c r="BI28" s="93"/>
      <c r="BJ28" s="103"/>
      <c r="BK28" s="92"/>
      <c r="BL28" s="89"/>
      <c r="BM28" s="67"/>
      <c r="BN28" s="93"/>
      <c r="BO28" s="103"/>
      <c r="BP28" s="92"/>
      <c r="BQ28" s="89"/>
      <c r="BR28" s="68"/>
      <c r="BS28" s="93"/>
      <c r="BT28" s="103"/>
      <c r="BU28" s="92"/>
      <c r="BV28" s="89"/>
      <c r="BW28" s="67"/>
      <c r="BX28" s="93"/>
      <c r="BY28" s="103"/>
      <c r="BZ28" s="92"/>
      <c r="CA28" s="89"/>
      <c r="CB28" s="68"/>
      <c r="CC28" s="93"/>
      <c r="CD28" s="103"/>
      <c r="CE28" s="92"/>
      <c r="CF28" s="89"/>
      <c r="CG28" s="67"/>
      <c r="CH28" s="93"/>
      <c r="CI28" s="103"/>
      <c r="CJ28" s="92"/>
      <c r="CK28" s="89"/>
      <c r="CL28" s="68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65"/>
      <c r="EU28" s="65"/>
      <c r="EV28" s="65"/>
      <c r="EW28" s="65"/>
      <c r="EX28" s="65"/>
    </row>
    <row r="29" spans="1:154">
      <c r="A29" s="22"/>
      <c r="C29" t="s">
        <v>121</v>
      </c>
      <c r="D29" s="19" t="s">
        <v>256</v>
      </c>
      <c r="E29" s="5"/>
      <c r="I29" s="112">
        <v>15</v>
      </c>
      <c r="J29" s="374">
        <v>14</v>
      </c>
      <c r="K29" s="374">
        <v>6</v>
      </c>
      <c r="L29" s="374">
        <v>4</v>
      </c>
      <c r="M29" s="255">
        <f t="shared" si="6"/>
        <v>8</v>
      </c>
      <c r="N29" s="123" t="s">
        <v>330</v>
      </c>
      <c r="O29" s="112">
        <v>15</v>
      </c>
      <c r="P29" s="219"/>
      <c r="Q29" s="219"/>
      <c r="R29" s="219"/>
      <c r="S29" s="255"/>
      <c r="T29" s="63"/>
      <c r="U29" s="109">
        <v>20</v>
      </c>
      <c r="V29" s="387">
        <v>3</v>
      </c>
      <c r="W29" s="277">
        <v>11</v>
      </c>
      <c r="X29" s="276">
        <v>10</v>
      </c>
      <c r="Y29" s="255">
        <f t="shared" si="9"/>
        <v>8</v>
      </c>
      <c r="Z29" s="123">
        <v>9</v>
      </c>
      <c r="AA29" s="112">
        <v>20</v>
      </c>
      <c r="AB29" s="81"/>
      <c r="AC29" s="81"/>
      <c r="AD29" s="216"/>
      <c r="AE29" s="63"/>
      <c r="AF29" s="63"/>
      <c r="AG29" s="112"/>
      <c r="AH29" s="81"/>
      <c r="AI29" s="81"/>
      <c r="AJ29" s="216"/>
      <c r="AK29" s="63"/>
      <c r="AL29" s="63"/>
      <c r="AM29" s="112"/>
      <c r="AN29" s="101"/>
      <c r="AO29" s="19" t="str">
        <f t="shared" si="0"/>
        <v xml:space="preserve"> 80</v>
      </c>
      <c r="AP29" s="101"/>
      <c r="AQ29" s="101"/>
      <c r="AR29" s="101"/>
      <c r="AS29" s="101"/>
      <c r="AT29" s="101"/>
      <c r="AU29" s="101"/>
      <c r="AV29" s="101"/>
      <c r="AW29" s="68"/>
      <c r="AX29" s="93"/>
      <c r="AY29" s="103"/>
      <c r="AZ29" s="76"/>
      <c r="BA29" s="92"/>
      <c r="BB29" s="89"/>
      <c r="BC29" s="67"/>
      <c r="BD29" s="93"/>
      <c r="BE29" s="103"/>
      <c r="BF29" s="92"/>
      <c r="BG29" s="89"/>
      <c r="BH29" s="68"/>
      <c r="BI29" s="93"/>
      <c r="BJ29" s="103"/>
      <c r="BK29" s="92"/>
      <c r="BL29" s="89"/>
      <c r="BM29" s="67"/>
      <c r="BN29" s="93"/>
      <c r="BO29" s="103"/>
      <c r="BP29" s="92"/>
      <c r="BQ29" s="89"/>
      <c r="BR29" s="68"/>
      <c r="BS29" s="93"/>
      <c r="BT29" s="103"/>
      <c r="BU29" s="92"/>
      <c r="BV29" s="89"/>
      <c r="BW29" s="67"/>
      <c r="BX29" s="93"/>
      <c r="BY29" s="103"/>
      <c r="BZ29" s="92"/>
      <c r="CA29" s="89"/>
      <c r="CB29" s="68"/>
      <c r="CC29" s="93"/>
      <c r="CD29" s="103"/>
      <c r="CE29" s="92"/>
      <c r="CF29" s="89"/>
      <c r="CG29" s="67"/>
      <c r="CH29" s="93"/>
      <c r="CI29" s="103"/>
      <c r="CJ29" s="92"/>
      <c r="CK29" s="89"/>
      <c r="CL29" s="68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65"/>
      <c r="EU29" s="65"/>
      <c r="EV29" s="65"/>
      <c r="EW29" s="65"/>
      <c r="EX29" s="65"/>
    </row>
    <row r="30" spans="1:154">
      <c r="A30" s="22"/>
      <c r="C30" s="165" t="s">
        <v>19</v>
      </c>
      <c r="D30" s="19" t="s">
        <v>250</v>
      </c>
      <c r="E30" s="5"/>
      <c r="I30" s="112">
        <v>5</v>
      </c>
      <c r="J30" s="374">
        <v>8</v>
      </c>
      <c r="K30" s="374">
        <v>5</v>
      </c>
      <c r="L30" s="374">
        <v>11</v>
      </c>
      <c r="M30" s="255">
        <f t="shared" si="6"/>
        <v>8</v>
      </c>
      <c r="N30" s="123" t="s">
        <v>330</v>
      </c>
      <c r="O30" s="112">
        <v>5</v>
      </c>
      <c r="P30" s="376">
        <v>6</v>
      </c>
      <c r="Q30" s="219">
        <v>3</v>
      </c>
      <c r="R30" s="282">
        <v>5</v>
      </c>
      <c r="S30" s="255">
        <f t="shared" ref="S30:S32" si="10">(R30+Q30+P30)/3</f>
        <v>4.666666666666667</v>
      </c>
      <c r="T30" s="63" t="s">
        <v>106</v>
      </c>
      <c r="U30" s="112">
        <v>5</v>
      </c>
      <c r="V30" s="277">
        <v>5</v>
      </c>
      <c r="W30" s="220">
        <v>8</v>
      </c>
      <c r="X30" s="216">
        <v>2</v>
      </c>
      <c r="Y30" s="255">
        <f t="shared" si="9"/>
        <v>5</v>
      </c>
      <c r="Z30" s="123" t="s">
        <v>113</v>
      </c>
      <c r="AA30" s="112">
        <v>5</v>
      </c>
      <c r="AB30" s="81"/>
      <c r="AC30" s="81"/>
      <c r="AD30" s="216"/>
      <c r="AE30" s="63"/>
      <c r="AF30" s="63"/>
      <c r="AG30" s="112"/>
      <c r="AH30" s="81"/>
      <c r="AI30" s="81"/>
      <c r="AJ30" s="216"/>
      <c r="AK30" s="63"/>
      <c r="AL30" s="63"/>
      <c r="AM30" s="112"/>
      <c r="AN30" s="101"/>
      <c r="AO30" s="19" t="str">
        <f t="shared" si="0"/>
        <v xml:space="preserve"> 26</v>
      </c>
      <c r="AP30" s="101"/>
      <c r="AQ30" s="101"/>
      <c r="AR30" s="101"/>
      <c r="AS30" s="101"/>
      <c r="AT30" s="101"/>
      <c r="AU30" s="101"/>
      <c r="AV30" s="101"/>
      <c r="AW30" s="68"/>
      <c r="AX30" s="93"/>
      <c r="AY30" s="103"/>
      <c r="AZ30" s="76"/>
      <c r="BA30" s="92"/>
      <c r="BB30" s="89"/>
      <c r="BC30" s="67"/>
      <c r="BD30" s="93"/>
      <c r="BE30" s="103"/>
      <c r="BF30" s="92"/>
      <c r="BG30" s="89"/>
      <c r="BH30" s="68"/>
      <c r="BI30" s="93"/>
      <c r="BJ30" s="103"/>
      <c r="BK30" s="92"/>
      <c r="BL30" s="89"/>
      <c r="BM30" s="67"/>
      <c r="BN30" s="93"/>
      <c r="BO30" s="103"/>
      <c r="BP30" s="92"/>
      <c r="BQ30" s="89"/>
      <c r="BR30" s="68"/>
      <c r="BS30" s="93"/>
      <c r="BT30" s="103"/>
      <c r="BU30" s="92"/>
      <c r="BV30" s="89"/>
      <c r="BW30" s="67"/>
      <c r="BX30" s="93"/>
      <c r="BY30" s="103"/>
      <c r="BZ30" s="92"/>
      <c r="CA30" s="89"/>
      <c r="CB30" s="68"/>
      <c r="CC30" s="93"/>
      <c r="CD30" s="103"/>
      <c r="CE30" s="92"/>
      <c r="CF30" s="89"/>
      <c r="CG30" s="67"/>
      <c r="CH30" s="93"/>
      <c r="CI30" s="103"/>
      <c r="CJ30" s="92"/>
      <c r="CK30" s="89"/>
      <c r="CL30" s="68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65"/>
      <c r="EU30" s="65"/>
      <c r="EV30" s="65"/>
      <c r="EW30" s="65"/>
      <c r="EX30" s="65"/>
    </row>
    <row r="31" spans="1:154">
      <c r="A31" s="22"/>
      <c r="C31" s="160" t="s">
        <v>101</v>
      </c>
      <c r="D31" s="19" t="s">
        <v>255</v>
      </c>
      <c r="E31" s="5"/>
      <c r="I31" s="112">
        <v>30</v>
      </c>
      <c r="J31" s="374">
        <v>3</v>
      </c>
      <c r="K31" s="374">
        <v>10</v>
      </c>
      <c r="L31" s="374">
        <v>3</v>
      </c>
      <c r="M31" s="255">
        <f t="shared" si="6"/>
        <v>5.333333333333333</v>
      </c>
      <c r="N31" s="123">
        <v>4</v>
      </c>
      <c r="O31" s="112">
        <v>30</v>
      </c>
      <c r="P31" s="282">
        <v>6</v>
      </c>
      <c r="Q31" s="219">
        <v>7</v>
      </c>
      <c r="R31" s="332">
        <v>5</v>
      </c>
      <c r="S31" s="255">
        <f t="shared" si="10"/>
        <v>6</v>
      </c>
      <c r="T31" s="63" t="s">
        <v>217</v>
      </c>
      <c r="U31" s="109">
        <v>40</v>
      </c>
      <c r="V31" s="220"/>
      <c r="W31" s="220"/>
      <c r="X31" s="202"/>
      <c r="Y31" s="255"/>
      <c r="Z31" s="123"/>
      <c r="AA31" s="112">
        <v>40</v>
      </c>
      <c r="AB31" s="81"/>
      <c r="AC31" s="219"/>
      <c r="AD31" s="216"/>
      <c r="AE31" s="63"/>
      <c r="AF31" s="63"/>
      <c r="AG31" s="112"/>
      <c r="AH31" s="81"/>
      <c r="AI31" s="219"/>
      <c r="AJ31" s="216"/>
      <c r="AK31" s="63"/>
      <c r="AL31" s="63"/>
      <c r="AM31" s="112"/>
      <c r="AN31" s="101"/>
      <c r="AO31" s="19" t="str">
        <f t="shared" si="0"/>
        <v xml:space="preserve"> 02</v>
      </c>
      <c r="AP31" s="101"/>
      <c r="AQ31" s="101"/>
      <c r="AR31" s="101"/>
      <c r="AS31" s="101"/>
      <c r="AT31" s="101"/>
      <c r="AU31" s="101"/>
      <c r="AV31" s="101"/>
      <c r="AW31" s="68"/>
      <c r="AX31" s="93"/>
      <c r="AY31" s="103"/>
      <c r="AZ31" s="76"/>
      <c r="BA31" s="92"/>
      <c r="BB31" s="89"/>
      <c r="BC31" s="67"/>
      <c r="BD31" s="93"/>
      <c r="BE31" s="103"/>
      <c r="BF31" s="92"/>
      <c r="BG31" s="89"/>
      <c r="BH31" s="68"/>
      <c r="BI31" s="93"/>
      <c r="BJ31" s="103"/>
      <c r="BK31" s="92"/>
      <c r="BL31" s="89"/>
      <c r="BM31" s="67"/>
      <c r="BN31" s="93"/>
      <c r="BO31" s="103"/>
      <c r="BP31" s="92"/>
      <c r="BQ31" s="89"/>
      <c r="BR31" s="68"/>
      <c r="BS31" s="93"/>
      <c r="BT31" s="103"/>
      <c r="BU31" s="92"/>
      <c r="BV31" s="89"/>
      <c r="BW31" s="67"/>
      <c r="BX31" s="93"/>
      <c r="BY31" s="103"/>
      <c r="BZ31" s="92"/>
      <c r="CA31" s="89"/>
      <c r="CB31" s="68"/>
      <c r="CC31" s="93"/>
      <c r="CD31" s="103"/>
      <c r="CE31" s="92"/>
      <c r="CF31" s="89"/>
      <c r="CG31" s="67"/>
      <c r="CH31" s="93"/>
      <c r="CI31" s="103"/>
      <c r="CJ31" s="92"/>
      <c r="CK31" s="89"/>
      <c r="CL31" s="68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65"/>
      <c r="EU31" s="65"/>
      <c r="EV31" s="65"/>
      <c r="EW31" s="65"/>
      <c r="EX31" s="65"/>
    </row>
    <row r="32" spans="1:154">
      <c r="A32" s="22"/>
      <c r="C32" s="21" t="s">
        <v>164</v>
      </c>
      <c r="D32" s="19" t="s">
        <v>230</v>
      </c>
      <c r="E32" s="5"/>
      <c r="I32" s="112">
        <v>30</v>
      </c>
      <c r="J32" s="374">
        <v>5</v>
      </c>
      <c r="K32" s="374">
        <v>3</v>
      </c>
      <c r="L32" s="282">
        <v>4</v>
      </c>
      <c r="M32" s="255">
        <f t="shared" si="6"/>
        <v>4</v>
      </c>
      <c r="N32" s="123">
        <v>3</v>
      </c>
      <c r="O32" s="112">
        <v>30</v>
      </c>
      <c r="P32" s="219">
        <v>1</v>
      </c>
      <c r="Q32" s="219">
        <v>4</v>
      </c>
      <c r="R32" s="219">
        <v>2</v>
      </c>
      <c r="S32" s="255">
        <f t="shared" si="10"/>
        <v>2.3333333333333335</v>
      </c>
      <c r="T32" s="64">
        <v>2</v>
      </c>
      <c r="U32" s="112">
        <v>30</v>
      </c>
      <c r="V32" s="79">
        <v>6</v>
      </c>
      <c r="W32" s="219">
        <v>5</v>
      </c>
      <c r="X32" s="216">
        <v>3</v>
      </c>
      <c r="Y32" s="255">
        <f>(X32+W32+V32)/3</f>
        <v>4.666666666666667</v>
      </c>
      <c r="Z32" s="158" t="s">
        <v>306</v>
      </c>
      <c r="AA32" s="109">
        <v>20</v>
      </c>
      <c r="AB32" s="81"/>
      <c r="AC32" s="81"/>
      <c r="AD32" s="216"/>
      <c r="AE32" s="63"/>
      <c r="AF32" s="63"/>
      <c r="AG32" s="112"/>
      <c r="AH32" s="81"/>
      <c r="AI32" s="81"/>
      <c r="AJ32" s="216"/>
      <c r="AK32" s="63"/>
      <c r="AL32" s="63"/>
      <c r="AM32" s="112"/>
      <c r="AN32" s="101"/>
      <c r="AO32" s="19" t="str">
        <f t="shared" si="0"/>
        <v xml:space="preserve"> 12</v>
      </c>
      <c r="AP32" s="101"/>
      <c r="AQ32" s="101"/>
      <c r="AR32" s="101"/>
      <c r="AS32" s="101"/>
      <c r="AT32" s="101"/>
      <c r="AU32" s="101"/>
      <c r="AV32" s="101"/>
      <c r="AW32" s="68"/>
      <c r="AX32" s="93"/>
      <c r="AY32" s="103"/>
      <c r="AZ32" s="76"/>
      <c r="BA32" s="92"/>
      <c r="BB32" s="89"/>
      <c r="BC32" s="67"/>
      <c r="BD32" s="93"/>
      <c r="BE32" s="103"/>
      <c r="BF32" s="92"/>
      <c r="BG32" s="89"/>
      <c r="BH32" s="68"/>
      <c r="BI32" s="93"/>
      <c r="BJ32" s="103"/>
      <c r="BK32" s="92"/>
      <c r="BL32" s="89"/>
      <c r="BM32" s="67"/>
      <c r="BN32" s="93"/>
      <c r="BO32" s="103"/>
      <c r="BP32" s="92"/>
      <c r="BQ32" s="89"/>
      <c r="BR32" s="68"/>
      <c r="BS32" s="93"/>
      <c r="BT32" s="103"/>
      <c r="BU32" s="92"/>
      <c r="BV32" s="89"/>
      <c r="BW32" s="67"/>
      <c r="BX32" s="93"/>
      <c r="BY32" s="103"/>
      <c r="BZ32" s="92"/>
      <c r="CA32" s="89"/>
      <c r="CB32" s="68"/>
      <c r="CC32" s="93"/>
      <c r="CD32" s="103"/>
      <c r="CE32" s="92"/>
      <c r="CF32" s="89"/>
      <c r="CG32" s="67"/>
      <c r="CH32" s="93"/>
      <c r="CI32" s="103"/>
      <c r="CJ32" s="92"/>
      <c r="CK32" s="89"/>
      <c r="CL32" s="68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65"/>
      <c r="EU32" s="65"/>
      <c r="EV32" s="65"/>
      <c r="EW32" s="65"/>
      <c r="EX32" s="65"/>
    </row>
    <row r="33" spans="1:154">
      <c r="A33" s="22"/>
      <c r="C33" s="160" t="s">
        <v>109</v>
      </c>
      <c r="D33" s="19" t="s">
        <v>279</v>
      </c>
      <c r="E33" s="5"/>
      <c r="I33" s="112">
        <v>30</v>
      </c>
      <c r="J33" s="374"/>
      <c r="K33" s="374"/>
      <c r="L33" s="374"/>
      <c r="M33" s="255"/>
      <c r="N33" s="123"/>
      <c r="O33" s="112">
        <v>30</v>
      </c>
      <c r="P33" s="219"/>
      <c r="Q33" s="282"/>
      <c r="R33" s="219"/>
      <c r="S33" s="255"/>
      <c r="T33" s="64"/>
      <c r="U33" s="112">
        <v>30</v>
      </c>
      <c r="V33" s="79"/>
      <c r="W33" s="219"/>
      <c r="X33" s="216"/>
      <c r="Y33" s="255"/>
      <c r="Z33" s="123"/>
      <c r="AA33" s="112">
        <v>30</v>
      </c>
      <c r="AB33" s="81"/>
      <c r="AC33" s="81"/>
      <c r="AD33" s="216"/>
      <c r="AE33" s="63"/>
      <c r="AF33" s="63"/>
      <c r="AG33" s="112"/>
      <c r="AH33" s="81"/>
      <c r="AI33" s="81"/>
      <c r="AJ33" s="216"/>
      <c r="AK33" s="63"/>
      <c r="AL33" s="63"/>
      <c r="AM33" s="109"/>
      <c r="AN33" s="101"/>
      <c r="AO33" s="19" t="str">
        <f t="shared" si="0"/>
        <v xml:space="preserve"> 67</v>
      </c>
      <c r="AP33" s="101"/>
      <c r="AQ33" s="101"/>
      <c r="AR33" s="101"/>
      <c r="AS33" s="101"/>
      <c r="AT33" s="101"/>
      <c r="AU33" s="101"/>
      <c r="AV33" s="101"/>
      <c r="AW33" s="68"/>
      <c r="AX33" s="93"/>
      <c r="AY33" s="103"/>
      <c r="AZ33" s="76"/>
      <c r="BA33" s="92"/>
      <c r="BB33" s="89"/>
      <c r="BC33" s="67"/>
      <c r="BD33" s="93"/>
      <c r="BE33" s="103"/>
      <c r="BF33" s="92"/>
      <c r="BG33" s="89"/>
      <c r="BH33" s="68"/>
      <c r="BI33" s="93"/>
      <c r="BJ33" s="103"/>
      <c r="BK33" s="92"/>
      <c r="BL33" s="89"/>
      <c r="BM33" s="67"/>
      <c r="BN33" s="93"/>
      <c r="BO33" s="103"/>
      <c r="BP33" s="92"/>
      <c r="BQ33" s="89"/>
      <c r="BR33" s="68"/>
      <c r="BS33" s="93"/>
      <c r="BT33" s="103"/>
      <c r="BU33" s="92"/>
      <c r="BV33" s="89"/>
      <c r="BW33" s="67"/>
      <c r="BX33" s="93"/>
      <c r="BY33" s="103"/>
      <c r="BZ33" s="92"/>
      <c r="CA33" s="89"/>
      <c r="CB33" s="68"/>
      <c r="CC33" s="93"/>
      <c r="CD33" s="103"/>
      <c r="CE33" s="92"/>
      <c r="CF33" s="89"/>
      <c r="CG33" s="67"/>
      <c r="CH33" s="93"/>
      <c r="CI33" s="103"/>
      <c r="CJ33" s="92"/>
      <c r="CK33" s="89"/>
      <c r="CL33" s="68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65"/>
      <c r="EU33" s="65"/>
      <c r="EV33" s="65"/>
      <c r="EW33" s="65"/>
      <c r="EX33" s="65"/>
    </row>
    <row r="34" spans="1:154">
      <c r="A34" s="22"/>
      <c r="C34" s="21" t="s">
        <v>60</v>
      </c>
      <c r="D34" s="19" t="s">
        <v>248</v>
      </c>
      <c r="E34" s="216"/>
      <c r="F34" s="216"/>
      <c r="G34" s="216"/>
      <c r="I34" s="112">
        <v>40</v>
      </c>
      <c r="J34" s="374"/>
      <c r="K34" s="374"/>
      <c r="L34" s="374"/>
      <c r="M34" s="255"/>
      <c r="N34" s="339"/>
      <c r="O34" s="112">
        <v>40</v>
      </c>
      <c r="P34" s="219"/>
      <c r="Q34" s="219"/>
      <c r="R34" s="219"/>
      <c r="S34" s="255"/>
      <c r="T34" s="63"/>
      <c r="U34" s="112">
        <v>40</v>
      </c>
      <c r="V34" s="220"/>
      <c r="W34" s="220"/>
      <c r="X34" s="216"/>
      <c r="Y34" s="63"/>
      <c r="Z34" s="122"/>
      <c r="AA34" s="112">
        <v>40</v>
      </c>
      <c r="AB34" s="81"/>
      <c r="AC34" s="219"/>
      <c r="AD34" s="216"/>
      <c r="AE34" s="63"/>
      <c r="AF34" s="63"/>
      <c r="AG34" s="109"/>
      <c r="AH34" s="81"/>
      <c r="AI34" s="219"/>
      <c r="AJ34" s="216"/>
      <c r="AK34" s="63"/>
      <c r="AL34" s="63"/>
      <c r="AM34" s="112"/>
      <c r="AN34" s="101"/>
      <c r="AO34" s="19" t="str">
        <f t="shared" si="0"/>
        <v xml:space="preserve"> 09</v>
      </c>
      <c r="AP34" s="101"/>
      <c r="AQ34" s="101"/>
      <c r="AR34" s="101"/>
      <c r="AS34" s="101"/>
      <c r="AT34" s="101"/>
      <c r="AU34" s="101"/>
      <c r="AV34" s="101"/>
      <c r="AW34" s="68"/>
      <c r="AX34" s="93"/>
      <c r="AY34" s="103"/>
      <c r="AZ34" s="76"/>
      <c r="BA34" s="92"/>
      <c r="BB34" s="89"/>
      <c r="BC34" s="67"/>
      <c r="BD34" s="93"/>
      <c r="BE34" s="103"/>
      <c r="BF34" s="92"/>
      <c r="BG34" s="89"/>
      <c r="BH34" s="68"/>
      <c r="BI34" s="93"/>
      <c r="BJ34" s="103"/>
      <c r="BK34" s="92"/>
      <c r="BL34" s="89"/>
      <c r="BM34" s="67"/>
      <c r="BN34" s="93"/>
      <c r="BO34" s="103"/>
      <c r="BP34" s="92"/>
      <c r="BQ34" s="89"/>
      <c r="BR34" s="68"/>
      <c r="BS34" s="93"/>
      <c r="BT34" s="103"/>
      <c r="BU34" s="92"/>
      <c r="BV34" s="89"/>
      <c r="BW34" s="67"/>
      <c r="BX34" s="93"/>
      <c r="BY34" s="103"/>
      <c r="BZ34" s="92"/>
      <c r="CA34" s="89"/>
      <c r="CB34" s="68"/>
      <c r="CC34" s="93"/>
      <c r="CD34" s="103"/>
      <c r="CE34" s="92"/>
      <c r="CF34" s="89"/>
      <c r="CG34" s="67"/>
      <c r="CH34" s="93"/>
      <c r="CI34" s="103"/>
      <c r="CJ34" s="92"/>
      <c r="CK34" s="89"/>
      <c r="CL34" s="68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65"/>
      <c r="EU34" s="65"/>
      <c r="EV34" s="65"/>
      <c r="EW34" s="65"/>
      <c r="EX34" s="65"/>
    </row>
    <row r="35" spans="1:154">
      <c r="A35" s="22"/>
      <c r="C35" s="160" t="s">
        <v>195</v>
      </c>
      <c r="D35" s="19" t="s">
        <v>233</v>
      </c>
      <c r="E35" s="216"/>
      <c r="F35" s="216"/>
      <c r="G35" s="216"/>
      <c r="I35" s="109">
        <v>30</v>
      </c>
      <c r="J35" s="374">
        <v>2</v>
      </c>
      <c r="K35" s="374">
        <v>1</v>
      </c>
      <c r="L35" s="374">
        <v>2</v>
      </c>
      <c r="M35" s="255">
        <f t="shared" ref="M35:M36" si="11">(L35+K35+J35)/3</f>
        <v>1.6666666666666667</v>
      </c>
      <c r="N35" s="123">
        <v>2</v>
      </c>
      <c r="O35" s="109">
        <v>20</v>
      </c>
      <c r="P35" s="219">
        <v>11</v>
      </c>
      <c r="Q35" s="219">
        <v>2</v>
      </c>
      <c r="R35" s="219">
        <v>7</v>
      </c>
      <c r="S35" s="255">
        <f t="shared" ref="S35:S36" si="12">(R35+Q35+P35)/3</f>
        <v>6.666666666666667</v>
      </c>
      <c r="T35" s="64" t="s">
        <v>316</v>
      </c>
      <c r="U35" s="112">
        <v>20</v>
      </c>
      <c r="V35" s="79">
        <v>2</v>
      </c>
      <c r="W35" s="219">
        <v>1</v>
      </c>
      <c r="X35" s="216">
        <v>11</v>
      </c>
      <c r="Y35" s="255">
        <f>(X35+W35+V35)/3</f>
        <v>4.666666666666667</v>
      </c>
      <c r="Z35" s="158" t="s">
        <v>306</v>
      </c>
      <c r="AA35" s="109">
        <v>20</v>
      </c>
      <c r="AB35" s="81"/>
      <c r="AC35" s="81"/>
      <c r="AD35" s="216"/>
      <c r="AE35" s="63"/>
      <c r="AF35" s="63"/>
      <c r="AG35" s="112"/>
      <c r="AH35" s="81"/>
      <c r="AI35" s="81"/>
      <c r="AJ35" s="216"/>
      <c r="AK35" s="63"/>
      <c r="AL35" s="63"/>
      <c r="AM35" s="112"/>
      <c r="AN35" s="92"/>
      <c r="AO35" s="19" t="str">
        <f t="shared" si="0"/>
        <v xml:space="preserve"> 19</v>
      </c>
      <c r="AP35" s="67"/>
      <c r="AQ35" s="93"/>
      <c r="AR35" s="103"/>
      <c r="AS35" s="92"/>
      <c r="AT35" s="89"/>
      <c r="AU35" s="67"/>
      <c r="AV35" s="93"/>
      <c r="AW35" s="68"/>
      <c r="AX35" s="93"/>
      <c r="AY35" s="103"/>
      <c r="AZ35" s="76"/>
      <c r="BA35" s="92"/>
      <c r="BB35" s="89"/>
      <c r="BC35" s="67"/>
      <c r="BD35" s="93"/>
      <c r="BE35" s="103"/>
      <c r="BF35" s="92"/>
      <c r="BG35" s="89"/>
      <c r="BH35" s="68"/>
      <c r="BI35" s="93"/>
      <c r="BJ35" s="103"/>
      <c r="BK35" s="92"/>
      <c r="BL35" s="89"/>
      <c r="BM35" s="67"/>
      <c r="BN35" s="93"/>
      <c r="BO35" s="103"/>
      <c r="BP35" s="92"/>
      <c r="BQ35" s="89"/>
      <c r="BR35" s="68"/>
      <c r="BS35" s="93"/>
      <c r="BT35" s="103"/>
      <c r="BU35" s="92"/>
      <c r="BV35" s="89"/>
      <c r="BW35" s="67"/>
      <c r="BX35" s="93"/>
      <c r="BY35" s="103"/>
      <c r="BZ35" s="92"/>
      <c r="CA35" s="89"/>
      <c r="CB35" s="68"/>
      <c r="CC35" s="93"/>
      <c r="CD35" s="103"/>
      <c r="CE35" s="92"/>
      <c r="CF35" s="89"/>
      <c r="CG35" s="67"/>
      <c r="CH35" s="93"/>
      <c r="CI35" s="103"/>
      <c r="CJ35" s="92"/>
      <c r="CK35" s="89"/>
      <c r="CL35" s="68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65"/>
      <c r="EU35" s="65"/>
      <c r="EV35" s="65"/>
      <c r="EW35" s="65"/>
      <c r="EX35" s="65"/>
    </row>
    <row r="36" spans="1:154">
      <c r="A36" s="22"/>
      <c r="C36" s="160" t="s">
        <v>139</v>
      </c>
      <c r="D36" s="19" t="s">
        <v>257</v>
      </c>
      <c r="E36" s="216"/>
      <c r="F36" s="216"/>
      <c r="G36" s="216"/>
      <c r="I36" s="112">
        <v>40</v>
      </c>
      <c r="J36" s="374">
        <v>1</v>
      </c>
      <c r="K36" s="374">
        <v>2</v>
      </c>
      <c r="L36" s="374">
        <v>1</v>
      </c>
      <c r="M36" s="255">
        <f t="shared" si="11"/>
        <v>1.3333333333333333</v>
      </c>
      <c r="N36" s="158">
        <v>1</v>
      </c>
      <c r="O36" s="109">
        <v>30</v>
      </c>
      <c r="P36" s="219">
        <v>12</v>
      </c>
      <c r="Q36" s="219">
        <v>11</v>
      </c>
      <c r="R36" s="219">
        <v>14</v>
      </c>
      <c r="S36" s="255">
        <f t="shared" si="12"/>
        <v>12.333333333333334</v>
      </c>
      <c r="T36" s="63" t="s">
        <v>323</v>
      </c>
      <c r="U36" s="109">
        <v>40</v>
      </c>
      <c r="V36" s="220"/>
      <c r="W36" s="220"/>
      <c r="X36" s="216"/>
      <c r="Y36" s="63"/>
      <c r="Z36" s="123"/>
      <c r="AA36" s="112">
        <v>40</v>
      </c>
      <c r="AB36" s="81"/>
      <c r="AC36" s="81"/>
      <c r="AD36" s="216"/>
      <c r="AE36" s="63"/>
      <c r="AF36" s="63"/>
      <c r="AG36" s="112"/>
      <c r="AH36" s="81"/>
      <c r="AI36" s="81"/>
      <c r="AJ36" s="216"/>
      <c r="AK36" s="63"/>
      <c r="AL36" s="63"/>
      <c r="AM36" s="112"/>
      <c r="AN36" s="101"/>
      <c r="AO36" s="19" t="str">
        <f t="shared" si="0"/>
        <v xml:space="preserve"> 48</v>
      </c>
      <c r="AP36" s="101"/>
      <c r="AQ36" s="101"/>
      <c r="AR36" s="101"/>
      <c r="AS36" s="101"/>
      <c r="AT36" s="101"/>
      <c r="AU36" s="101"/>
      <c r="AV36" s="101"/>
      <c r="AW36" s="68"/>
      <c r="AX36" s="93"/>
      <c r="AY36" s="103"/>
      <c r="AZ36" s="76"/>
      <c r="BA36" s="92"/>
      <c r="BB36" s="89"/>
      <c r="BC36" s="67"/>
      <c r="BD36" s="93"/>
      <c r="BE36" s="103"/>
      <c r="BF36" s="92"/>
      <c r="BG36" s="89"/>
      <c r="BH36" s="68"/>
      <c r="BI36" s="93"/>
      <c r="BJ36" s="103"/>
      <c r="BK36" s="92"/>
      <c r="BL36" s="89"/>
      <c r="BM36" s="67"/>
      <c r="BN36" s="93"/>
      <c r="BO36" s="103"/>
      <c r="BP36" s="92"/>
      <c r="BQ36" s="89"/>
      <c r="BR36" s="68"/>
      <c r="BS36" s="93"/>
      <c r="BT36" s="103"/>
      <c r="BU36" s="92"/>
      <c r="BV36" s="89"/>
      <c r="BW36" s="67"/>
      <c r="BX36" s="93"/>
      <c r="BY36" s="103"/>
      <c r="BZ36" s="92"/>
      <c r="CA36" s="89"/>
      <c r="CB36" s="68"/>
      <c r="CC36" s="93"/>
      <c r="CD36" s="103"/>
      <c r="CE36" s="92"/>
      <c r="CF36" s="89"/>
      <c r="CG36" s="67"/>
      <c r="CH36" s="93"/>
      <c r="CI36" s="103"/>
      <c r="CJ36" s="92"/>
      <c r="CK36" s="89"/>
      <c r="CL36" s="68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65"/>
      <c r="EU36" s="65"/>
      <c r="EV36" s="65"/>
      <c r="EW36" s="65"/>
      <c r="EX36" s="65"/>
    </row>
    <row r="37" spans="1:154">
      <c r="A37" s="170"/>
      <c r="B37" s="169"/>
      <c r="C37" t="s">
        <v>54</v>
      </c>
      <c r="D37" s="19" t="s">
        <v>261</v>
      </c>
      <c r="E37" s="5"/>
      <c r="I37" s="112">
        <v>40</v>
      </c>
      <c r="J37" s="374"/>
      <c r="K37" s="374"/>
      <c r="L37" s="374"/>
      <c r="M37" s="255"/>
      <c r="N37" s="123"/>
      <c r="O37" s="112">
        <v>40</v>
      </c>
      <c r="P37" s="219"/>
      <c r="Q37" s="219"/>
      <c r="R37" s="219"/>
      <c r="S37" s="255"/>
      <c r="T37" s="63"/>
      <c r="U37" s="109">
        <v>50</v>
      </c>
      <c r="V37" s="220"/>
      <c r="W37" s="220"/>
      <c r="X37" s="216"/>
      <c r="Y37" s="255"/>
      <c r="Z37" s="454"/>
      <c r="AA37" s="112">
        <v>50</v>
      </c>
      <c r="AB37" s="81"/>
      <c r="AC37" s="219"/>
      <c r="AD37" s="216"/>
      <c r="AE37" s="63"/>
      <c r="AF37" s="242"/>
      <c r="AG37" s="112"/>
      <c r="AH37" s="81"/>
      <c r="AI37" s="219"/>
      <c r="AJ37" s="216"/>
      <c r="AK37" s="63"/>
      <c r="AL37" s="63"/>
      <c r="AM37" s="112"/>
      <c r="AN37" s="101"/>
      <c r="AO37" s="19" t="str">
        <f t="shared" si="0"/>
        <v>?</v>
      </c>
      <c r="AP37" s="101"/>
      <c r="AQ37" s="101"/>
      <c r="AR37" s="101"/>
      <c r="AS37" s="101"/>
      <c r="AT37" s="101"/>
      <c r="AU37" s="101"/>
      <c r="AV37" s="101"/>
      <c r="AW37" s="68"/>
      <c r="AX37" s="93"/>
      <c r="AY37" s="103"/>
      <c r="AZ37" s="76"/>
      <c r="BA37" s="92"/>
      <c r="BB37" s="89"/>
      <c r="BC37" s="67"/>
      <c r="BD37" s="93"/>
      <c r="BE37" s="103"/>
      <c r="BF37" s="92"/>
      <c r="BG37" s="89"/>
      <c r="BH37" s="68"/>
      <c r="BI37" s="93"/>
      <c r="BJ37" s="103"/>
      <c r="BK37" s="92"/>
      <c r="BL37" s="89"/>
      <c r="BM37" s="67"/>
      <c r="BN37" s="93"/>
      <c r="BO37" s="103"/>
      <c r="BP37" s="92"/>
      <c r="BQ37" s="89"/>
      <c r="BR37" s="68"/>
      <c r="BS37" s="93"/>
      <c r="BT37" s="103"/>
      <c r="BU37" s="92"/>
      <c r="BV37" s="89"/>
      <c r="BW37" s="67"/>
      <c r="BX37" s="93"/>
      <c r="BY37" s="103"/>
      <c r="BZ37" s="92"/>
      <c r="CA37" s="89"/>
      <c r="CB37" s="68"/>
      <c r="CC37" s="93"/>
      <c r="CD37" s="103"/>
      <c r="CE37" s="92"/>
      <c r="CF37" s="89"/>
      <c r="CG37" s="67"/>
      <c r="CH37" s="93"/>
      <c r="CI37" s="103"/>
      <c r="CJ37" s="92"/>
      <c r="CK37" s="89"/>
      <c r="CL37" s="68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65"/>
      <c r="EU37" s="65"/>
      <c r="EV37" s="65"/>
      <c r="EW37" s="65"/>
      <c r="EX37" s="65"/>
    </row>
    <row r="38" spans="1:154">
      <c r="A38" s="170"/>
      <c r="B38" s="169"/>
      <c r="C38" s="165" t="s">
        <v>201</v>
      </c>
      <c r="D38" s="19" t="s">
        <v>278</v>
      </c>
      <c r="E38" s="5"/>
      <c r="I38" s="112">
        <v>40</v>
      </c>
      <c r="J38" s="374"/>
      <c r="K38" s="374"/>
      <c r="L38" s="374"/>
      <c r="M38" s="255"/>
      <c r="N38" s="123"/>
      <c r="O38" s="112">
        <v>40</v>
      </c>
      <c r="P38" s="219"/>
      <c r="Q38" s="219"/>
      <c r="R38" s="219"/>
      <c r="S38" s="255"/>
      <c r="T38" s="158"/>
      <c r="U38" s="109">
        <v>50</v>
      </c>
      <c r="V38" s="79"/>
      <c r="W38" s="219"/>
      <c r="X38" s="216"/>
      <c r="Y38" s="255"/>
      <c r="Z38" s="123"/>
      <c r="AA38" s="112">
        <v>50</v>
      </c>
      <c r="AB38" s="81"/>
      <c r="AC38" s="81"/>
      <c r="AD38" s="216"/>
      <c r="AE38" s="63"/>
      <c r="AF38" s="63"/>
      <c r="AG38" s="36"/>
      <c r="AH38" s="81"/>
      <c r="AI38" s="81"/>
      <c r="AJ38" s="216"/>
      <c r="AK38" s="63"/>
      <c r="AL38" s="63"/>
      <c r="AM38" s="36"/>
      <c r="AN38" s="92"/>
      <c r="AO38" s="19" t="str">
        <f t="shared" si="0"/>
        <v xml:space="preserve"> 53</v>
      </c>
      <c r="AP38" s="67"/>
      <c r="AQ38" s="93"/>
      <c r="AR38" s="103"/>
      <c r="AS38" s="92"/>
      <c r="AT38" s="89"/>
      <c r="AU38" s="67"/>
      <c r="AV38" s="93"/>
      <c r="AW38" s="68"/>
      <c r="AX38" s="93"/>
      <c r="AY38" s="103"/>
      <c r="AZ38" s="76"/>
      <c r="BA38" s="92"/>
      <c r="BB38" s="89"/>
      <c r="BC38" s="67"/>
      <c r="BD38" s="93"/>
      <c r="BE38" s="103"/>
      <c r="BF38" s="92"/>
      <c r="BG38" s="89"/>
      <c r="BH38" s="68"/>
      <c r="BI38" s="93"/>
      <c r="BJ38" s="103"/>
      <c r="BK38" s="92"/>
      <c r="BL38" s="89"/>
      <c r="BM38" s="67"/>
      <c r="BN38" s="93"/>
      <c r="BO38" s="103"/>
      <c r="BP38" s="92"/>
      <c r="BQ38" s="89"/>
      <c r="BR38" s="68"/>
      <c r="BS38" s="93"/>
      <c r="BT38" s="103"/>
      <c r="BU38" s="92"/>
      <c r="BV38" s="89"/>
      <c r="BW38" s="67"/>
      <c r="BX38" s="93"/>
      <c r="BY38" s="103"/>
      <c r="BZ38" s="92"/>
      <c r="CA38" s="89"/>
      <c r="CB38" s="68"/>
      <c r="CC38" s="93"/>
      <c r="CD38" s="103"/>
      <c r="CE38" s="92"/>
      <c r="CF38" s="89"/>
      <c r="CG38" s="67"/>
      <c r="CH38" s="93"/>
      <c r="CI38" s="103"/>
      <c r="CJ38" s="92"/>
      <c r="CK38" s="89"/>
      <c r="CL38" s="68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65"/>
      <c r="EU38" s="65"/>
      <c r="EV38" s="65"/>
      <c r="EW38" s="65"/>
      <c r="EX38" s="65"/>
    </row>
    <row r="39" spans="1:154">
      <c r="A39" s="170"/>
      <c r="B39" s="169"/>
      <c r="C39" t="s">
        <v>169</v>
      </c>
      <c r="D39" s="19" t="s">
        <v>249</v>
      </c>
      <c r="E39" s="5"/>
      <c r="I39" s="112">
        <v>50</v>
      </c>
      <c r="J39" s="374"/>
      <c r="K39" s="374"/>
      <c r="L39" s="374"/>
      <c r="M39" s="63"/>
      <c r="N39" s="123"/>
      <c r="O39" s="112">
        <v>50</v>
      </c>
      <c r="P39" s="219">
        <v>9</v>
      </c>
      <c r="Q39" s="219">
        <v>10</v>
      </c>
      <c r="R39" s="219">
        <v>1</v>
      </c>
      <c r="S39" s="255">
        <f t="shared" ref="S39" si="13">(R39+Q39+P39)/3</f>
        <v>6.666666666666667</v>
      </c>
      <c r="T39" s="64" t="s">
        <v>316</v>
      </c>
      <c r="U39" s="109">
        <v>60</v>
      </c>
      <c r="V39" s="79">
        <v>1</v>
      </c>
      <c r="W39" s="219">
        <v>12</v>
      </c>
      <c r="X39" s="216">
        <v>12</v>
      </c>
      <c r="Y39" s="255">
        <f>(X39+W39+V39)/3</f>
        <v>8.3333333333333339</v>
      </c>
      <c r="Z39" s="123" t="s">
        <v>322</v>
      </c>
      <c r="AA39" s="112">
        <v>60</v>
      </c>
      <c r="AB39" s="81"/>
      <c r="AC39" s="81"/>
      <c r="AD39" s="216"/>
      <c r="AE39" s="63"/>
      <c r="AF39" s="63"/>
      <c r="AG39" s="112"/>
      <c r="AH39" s="81"/>
      <c r="AI39" s="81"/>
      <c r="AJ39" s="216"/>
      <c r="AK39" s="63"/>
      <c r="AL39" s="63"/>
      <c r="AM39" s="112"/>
      <c r="AN39" s="101"/>
      <c r="AO39" s="19" t="str">
        <f t="shared" si="0"/>
        <v xml:space="preserve"> 44</v>
      </c>
      <c r="AP39" s="101"/>
      <c r="AQ39" s="101"/>
      <c r="AR39" s="101"/>
      <c r="AS39" s="101"/>
      <c r="AT39" s="101"/>
      <c r="AU39" s="101"/>
      <c r="AV39" s="101"/>
      <c r="AW39" s="68"/>
      <c r="AX39" s="93"/>
      <c r="AY39" s="103"/>
      <c r="AZ39" s="76"/>
      <c r="BA39" s="92"/>
      <c r="BB39" s="89"/>
      <c r="BC39" s="67"/>
      <c r="BD39" s="93"/>
      <c r="BE39" s="103"/>
      <c r="BF39" s="92"/>
      <c r="BG39" s="89"/>
      <c r="BH39" s="68"/>
      <c r="BI39" s="93"/>
      <c r="BJ39" s="103"/>
      <c r="BK39" s="92"/>
      <c r="BL39" s="89"/>
      <c r="BM39" s="67"/>
      <c r="BN39" s="93"/>
      <c r="BO39" s="103"/>
      <c r="BP39" s="92"/>
      <c r="BQ39" s="89"/>
      <c r="BR39" s="68"/>
      <c r="BS39" s="93"/>
      <c r="BT39" s="103"/>
      <c r="BU39" s="92"/>
      <c r="BV39" s="89"/>
      <c r="BW39" s="67"/>
      <c r="BX39" s="93"/>
      <c r="BY39" s="103"/>
      <c r="BZ39" s="92"/>
      <c r="CA39" s="89"/>
      <c r="CB39" s="68"/>
      <c r="CC39" s="93"/>
      <c r="CD39" s="103"/>
      <c r="CE39" s="92"/>
      <c r="CF39" s="89"/>
      <c r="CG39" s="67"/>
      <c r="CH39" s="93"/>
      <c r="CI39" s="103"/>
      <c r="CJ39" s="92"/>
      <c r="CK39" s="89"/>
      <c r="CL39" s="68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65"/>
      <c r="EU39" s="65"/>
      <c r="EV39" s="65"/>
      <c r="EW39" s="65"/>
      <c r="EX39" s="65"/>
    </row>
    <row r="40" spans="1:154">
      <c r="A40" s="22"/>
      <c r="C40" s="165" t="s">
        <v>239</v>
      </c>
      <c r="D40" s="11" t="s">
        <v>251</v>
      </c>
      <c r="E40" s="5"/>
      <c r="I40" s="112">
        <v>50</v>
      </c>
      <c r="J40" s="374"/>
      <c r="K40" s="374"/>
      <c r="L40" s="374"/>
      <c r="M40" s="63"/>
      <c r="N40" s="123"/>
      <c r="O40" s="112">
        <v>50</v>
      </c>
      <c r="P40" s="219"/>
      <c r="Q40" s="219"/>
      <c r="R40" s="219"/>
      <c r="S40" s="63"/>
      <c r="T40" s="64"/>
      <c r="U40" s="109">
        <v>60</v>
      </c>
      <c r="V40" s="79"/>
      <c r="W40" s="219"/>
      <c r="X40" s="216"/>
      <c r="Y40" s="63"/>
      <c r="Z40" s="123"/>
      <c r="AA40" s="112">
        <v>60</v>
      </c>
      <c r="AB40" s="81"/>
      <c r="AC40" s="81"/>
      <c r="AD40" s="216"/>
      <c r="AE40" s="63"/>
      <c r="AF40" s="63"/>
      <c r="AG40" s="112"/>
      <c r="AH40" s="81"/>
      <c r="AI40" s="81"/>
      <c r="AJ40" s="216"/>
      <c r="AK40" s="63"/>
      <c r="AL40" s="63"/>
      <c r="AM40" s="112"/>
      <c r="AN40" s="101"/>
      <c r="AO40" s="19" t="str">
        <f t="shared" si="0"/>
        <v xml:space="preserve"> 18</v>
      </c>
      <c r="AP40" s="101"/>
      <c r="AQ40" s="101"/>
      <c r="AR40" s="101"/>
      <c r="AS40" s="101"/>
      <c r="AT40" s="101"/>
      <c r="AU40" s="101"/>
      <c r="AV40" s="101"/>
      <c r="AW40" s="89"/>
      <c r="AX40" s="89"/>
      <c r="AY40" s="89"/>
      <c r="AZ40" s="89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76"/>
      <c r="BM40" s="76"/>
      <c r="BN40" s="76"/>
      <c r="BO40" s="76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93"/>
      <c r="CN40" s="103"/>
      <c r="CO40" s="92"/>
      <c r="CP40" s="89"/>
      <c r="CQ40" s="67"/>
      <c r="CR40" s="93"/>
      <c r="CS40" s="103"/>
      <c r="CT40" s="92"/>
      <c r="CU40" s="89"/>
      <c r="CV40" s="68"/>
      <c r="CW40" s="93"/>
      <c r="CX40" s="103"/>
      <c r="CY40" s="92"/>
      <c r="CZ40" s="89"/>
      <c r="DA40" s="67"/>
      <c r="DB40" s="93"/>
      <c r="DC40" s="103"/>
      <c r="DD40" s="92"/>
      <c r="DE40" s="89"/>
      <c r="DF40" s="67"/>
      <c r="DG40" s="93"/>
      <c r="DH40" s="103"/>
      <c r="DI40" s="92"/>
      <c r="DJ40" s="89"/>
      <c r="DK40" s="67"/>
      <c r="DL40" s="93"/>
      <c r="DM40" s="103"/>
      <c r="DN40" s="92"/>
      <c r="DO40" s="89"/>
      <c r="DP40" s="67"/>
      <c r="DQ40" s="93"/>
      <c r="DR40" s="103"/>
      <c r="DS40" s="105"/>
      <c r="DT40" s="89"/>
      <c r="DU40" s="67"/>
      <c r="DV40" s="100"/>
      <c r="DW40" s="103"/>
      <c r="DX40" s="92"/>
      <c r="DY40" s="89"/>
      <c r="DZ40" s="68"/>
      <c r="EA40" s="93"/>
      <c r="EB40" s="103"/>
      <c r="EC40" s="105"/>
      <c r="ED40" s="89"/>
      <c r="EE40" s="67"/>
      <c r="EF40" s="100"/>
      <c r="EG40" s="103"/>
      <c r="EH40" s="92"/>
      <c r="EI40" s="89"/>
      <c r="EJ40" s="68"/>
      <c r="EK40" s="93"/>
      <c r="EL40" s="103"/>
      <c r="EM40" s="101"/>
      <c r="EN40" s="101"/>
      <c r="EO40" s="101"/>
      <c r="EP40" s="101"/>
      <c r="EQ40" s="101"/>
      <c r="ER40" s="101"/>
      <c r="ES40" s="101"/>
      <c r="ET40" s="65"/>
      <c r="EU40" s="65"/>
      <c r="EV40" s="65"/>
      <c r="EW40" s="65"/>
      <c r="EX40" s="65"/>
    </row>
    <row r="41" spans="1:154">
      <c r="B41" s="7"/>
      <c r="C41" t="s">
        <v>191</v>
      </c>
      <c r="D41" s="19" t="s">
        <v>247</v>
      </c>
      <c r="E41" s="5"/>
      <c r="I41" s="182">
        <v>60</v>
      </c>
      <c r="J41" s="374"/>
      <c r="K41" s="374"/>
      <c r="L41" s="374"/>
      <c r="M41" s="256"/>
      <c r="N41" s="151"/>
      <c r="O41" s="182">
        <v>60</v>
      </c>
      <c r="P41" s="219"/>
      <c r="Q41" s="219"/>
      <c r="R41" s="219"/>
      <c r="S41" s="80"/>
      <c r="T41" s="125"/>
      <c r="U41" s="182">
        <v>60</v>
      </c>
      <c r="V41" s="220"/>
      <c r="W41" s="220"/>
      <c r="X41" s="216"/>
      <c r="Y41" s="256"/>
      <c r="Z41" s="455"/>
      <c r="AA41" s="182">
        <v>60</v>
      </c>
      <c r="AB41" s="81"/>
      <c r="AC41" s="81"/>
      <c r="AD41" s="216"/>
      <c r="AE41" s="63"/>
      <c r="AF41" s="80"/>
      <c r="AG41" s="182"/>
      <c r="AH41" s="81"/>
      <c r="AI41" s="81"/>
      <c r="AJ41" s="216"/>
      <c r="AK41" s="80"/>
      <c r="AL41" s="80"/>
      <c r="AM41" s="182"/>
      <c r="AN41" s="101"/>
      <c r="AO41" s="19" t="str">
        <f t="shared" si="0"/>
        <v xml:space="preserve"> 55</v>
      </c>
      <c r="AP41" s="101"/>
      <c r="AQ41" s="101"/>
      <c r="AR41" s="101"/>
      <c r="AS41" s="101"/>
      <c r="AT41" s="101"/>
      <c r="AU41" s="101"/>
      <c r="AV41" s="101"/>
      <c r="AW41" s="44"/>
      <c r="AX41" s="44"/>
      <c r="AY41" s="24"/>
      <c r="AZ41" s="24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</row>
    <row r="42" spans="1:154">
      <c r="A42" s="236"/>
      <c r="B42" s="7"/>
      <c r="E42" s="5"/>
      <c r="I42" s="166"/>
      <c r="J42" s="81"/>
      <c r="K42" s="81"/>
      <c r="L42" s="81"/>
      <c r="M42" s="89"/>
      <c r="N42" s="89"/>
      <c r="O42" s="166"/>
      <c r="P42" s="234"/>
      <c r="Q42" s="234"/>
      <c r="R42" s="234"/>
      <c r="S42" s="89"/>
      <c r="T42" s="93"/>
      <c r="U42" s="166"/>
      <c r="V42" s="237"/>
      <c r="W42" s="237"/>
      <c r="X42" s="236"/>
      <c r="Y42" s="89"/>
      <c r="Z42" s="89"/>
      <c r="AA42" s="166"/>
      <c r="AB42" s="81"/>
      <c r="AC42" s="81"/>
      <c r="AD42" s="236"/>
      <c r="AE42" s="89"/>
      <c r="AF42" s="89"/>
      <c r="AG42" s="166"/>
      <c r="AH42" s="81"/>
      <c r="AI42" s="81"/>
      <c r="AJ42" s="236"/>
      <c r="AK42" s="89"/>
      <c r="AL42" s="89"/>
      <c r="AM42" s="166"/>
      <c r="AN42" s="101"/>
      <c r="AO42" s="101"/>
      <c r="AP42" s="101"/>
      <c r="AQ42" s="101"/>
      <c r="AR42" s="101"/>
      <c r="AS42" s="101"/>
      <c r="AT42" s="101"/>
      <c r="AU42" s="101"/>
      <c r="AV42" s="101"/>
      <c r="AW42" s="44"/>
      <c r="AX42" s="44"/>
      <c r="AY42" s="235"/>
      <c r="AZ42" s="235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</row>
    <row r="43" spans="1:154" ht="23.25">
      <c r="B43" s="7"/>
      <c r="C43" s="16" t="s">
        <v>116</v>
      </c>
      <c r="D43" s="13"/>
      <c r="G43" s="15"/>
      <c r="I43" s="85"/>
      <c r="J43"/>
      <c r="L43"/>
      <c r="U43"/>
      <c r="AD43" s="86"/>
      <c r="AS43" s="57"/>
    </row>
    <row r="44" spans="1:154" ht="18">
      <c r="B44" s="7"/>
      <c r="C44" s="16"/>
      <c r="D44" s="13"/>
      <c r="G44" s="15"/>
      <c r="I44" s="15"/>
      <c r="J44"/>
      <c r="L44"/>
      <c r="Q44" s="17"/>
      <c r="U44"/>
      <c r="AB44" s="119"/>
      <c r="AD44" s="86"/>
      <c r="AS44" s="57"/>
    </row>
    <row r="45" spans="1:154" ht="18">
      <c r="B45" s="7"/>
      <c r="C45" s="94" t="s">
        <v>127</v>
      </c>
      <c r="D45" s="13"/>
      <c r="G45" s="15"/>
      <c r="I45" s="15"/>
      <c r="J45"/>
      <c r="L45" s="17" t="s">
        <v>235</v>
      </c>
      <c r="Q45" s="17"/>
      <c r="U45"/>
      <c r="AB45" s="119" t="str">
        <f>'MARK FOY RESULTS'!T40</f>
        <v>24 races = 6 discards</v>
      </c>
      <c r="AD45" s="86"/>
      <c r="AS45" s="57"/>
    </row>
    <row r="46" spans="1:154" ht="15.75">
      <c r="AA46" s="6"/>
      <c r="AD46" s="86"/>
      <c r="AS46" s="57"/>
      <c r="AY46" s="216"/>
      <c r="AZ46" s="216"/>
    </row>
    <row r="47" spans="1:154" ht="15.75">
      <c r="A47" s="22" t="s">
        <v>29</v>
      </c>
      <c r="B47" s="20" t="s">
        <v>26</v>
      </c>
      <c r="E47" s="401" t="s">
        <v>42</v>
      </c>
      <c r="F47" s="402"/>
      <c r="G47" s="403"/>
      <c r="I47" s="390" t="s">
        <v>329</v>
      </c>
      <c r="J47" s="391"/>
      <c r="K47" s="391"/>
      <c r="L47" s="391"/>
      <c r="M47" s="391"/>
      <c r="N47" s="392"/>
      <c r="O47" s="390" t="s">
        <v>333</v>
      </c>
      <c r="P47" s="391"/>
      <c r="Q47" s="391"/>
      <c r="R47" s="391"/>
      <c r="S47" s="391"/>
      <c r="T47" s="392"/>
      <c r="U47" s="390" t="s">
        <v>336</v>
      </c>
      <c r="V47" s="391"/>
      <c r="W47" s="391"/>
      <c r="X47" s="391"/>
      <c r="Y47" s="391"/>
      <c r="Z47" s="392"/>
      <c r="AA47" s="390"/>
      <c r="AB47" s="391"/>
      <c r="AC47" s="391"/>
      <c r="AD47" s="391"/>
      <c r="AE47" s="391"/>
      <c r="AF47" s="392"/>
      <c r="AG47" s="390"/>
      <c r="AH47" s="391"/>
      <c r="AI47" s="391"/>
      <c r="AJ47" s="391"/>
      <c r="AK47" s="391"/>
      <c r="AL47" s="392"/>
      <c r="AS47" s="57"/>
      <c r="AY47" s="216"/>
      <c r="AZ47" s="216"/>
    </row>
    <row r="48" spans="1:154" ht="15.75">
      <c r="A48" s="22" t="s">
        <v>28</v>
      </c>
      <c r="B48" s="20" t="s">
        <v>27</v>
      </c>
      <c r="E48" s="2" t="s">
        <v>11</v>
      </c>
      <c r="F48" s="3" t="s">
        <v>12</v>
      </c>
      <c r="G48" s="4" t="s">
        <v>13</v>
      </c>
      <c r="I48" s="393" t="s">
        <v>7</v>
      </c>
      <c r="J48" s="394"/>
      <c r="K48" s="395" t="s">
        <v>21</v>
      </c>
      <c r="L48" s="396"/>
      <c r="M48" s="395" t="s">
        <v>22</v>
      </c>
      <c r="N48" s="396"/>
      <c r="O48" s="393" t="s">
        <v>23</v>
      </c>
      <c r="P48" s="394"/>
      <c r="Q48" s="395" t="s">
        <v>24</v>
      </c>
      <c r="R48" s="396"/>
      <c r="S48" s="395" t="s">
        <v>33</v>
      </c>
      <c r="T48" s="396"/>
      <c r="U48" s="393" t="s">
        <v>34</v>
      </c>
      <c r="V48" s="394"/>
      <c r="W48" s="395" t="s">
        <v>35</v>
      </c>
      <c r="X48" s="396"/>
      <c r="Y48" s="447" t="s">
        <v>93</v>
      </c>
      <c r="Z48" s="448"/>
      <c r="AA48" s="393"/>
      <c r="AB48" s="394"/>
      <c r="AC48" s="395"/>
      <c r="AD48" s="396"/>
      <c r="AE48" s="395"/>
      <c r="AF48" s="396"/>
      <c r="AG48" s="393"/>
      <c r="AH48" s="394"/>
      <c r="AI48" s="395"/>
      <c r="AJ48" s="396"/>
      <c r="AK48" s="395"/>
      <c r="AL48" s="396"/>
      <c r="AS48" s="57"/>
      <c r="AY48" s="216"/>
      <c r="AZ48" s="216"/>
    </row>
    <row r="49" spans="1:52" ht="15.75">
      <c r="A49" s="22" t="s">
        <v>27</v>
      </c>
      <c r="E49" s="5"/>
      <c r="F49" s="5"/>
      <c r="G49" s="5"/>
      <c r="I49" s="33" t="s">
        <v>202</v>
      </c>
      <c r="K49" s="33" t="s">
        <v>203</v>
      </c>
      <c r="L49" s="8"/>
      <c r="M49" s="33" t="s">
        <v>204</v>
      </c>
      <c r="O49" s="33" t="s">
        <v>214</v>
      </c>
      <c r="Q49" s="33" t="s">
        <v>213</v>
      </c>
      <c r="R49" s="8"/>
      <c r="S49" s="33" t="s">
        <v>212</v>
      </c>
      <c r="U49" s="33" t="s">
        <v>211</v>
      </c>
      <c r="W49" s="33" t="s">
        <v>210</v>
      </c>
      <c r="X49" s="8"/>
      <c r="Y49" s="33" t="s">
        <v>209</v>
      </c>
      <c r="AA49" s="33"/>
      <c r="AC49" s="33"/>
      <c r="AD49" s="8"/>
      <c r="AE49" s="33"/>
      <c r="AG49" s="33"/>
      <c r="AI49" s="33"/>
      <c r="AJ49" s="8"/>
      <c r="AK49" s="33"/>
      <c r="AS49" s="57"/>
      <c r="AY49" s="216"/>
      <c r="AZ49" s="216"/>
    </row>
    <row r="50" spans="1:52" ht="15.75">
      <c r="E50" s="5"/>
      <c r="F50" s="5"/>
      <c r="G50" s="5"/>
      <c r="I50" s="26"/>
      <c r="J50" s="8"/>
      <c r="K50" s="26"/>
      <c r="L50" s="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26"/>
      <c r="AA50" s="26"/>
      <c r="AB50" s="8"/>
      <c r="AD50" s="86"/>
      <c r="AS50" s="57"/>
      <c r="AY50" s="216"/>
      <c r="AZ50" s="216"/>
    </row>
    <row r="51" spans="1:52" ht="15.75">
      <c r="A51" s="223">
        <v>1</v>
      </c>
      <c r="B51" s="7">
        <v>1</v>
      </c>
      <c r="C51" s="21" t="s">
        <v>158</v>
      </c>
      <c r="D51" s="11" t="s">
        <v>244</v>
      </c>
      <c r="E51" s="265">
        <v>183</v>
      </c>
      <c r="F51" s="265">
        <v>86</v>
      </c>
      <c r="G51" s="265">
        <v>97</v>
      </c>
      <c r="I51" s="384">
        <v>7</v>
      </c>
      <c r="J51" s="384"/>
      <c r="K51" s="384">
        <v>8</v>
      </c>
      <c r="L51" s="384"/>
      <c r="M51" s="384" t="s">
        <v>313</v>
      </c>
      <c r="N51" s="384">
        <v>12</v>
      </c>
      <c r="O51" s="384">
        <v>5</v>
      </c>
      <c r="P51" s="384"/>
      <c r="Q51" s="260">
        <v>5</v>
      </c>
      <c r="R51" s="384"/>
      <c r="S51" s="384">
        <v>4</v>
      </c>
      <c r="T51" s="46"/>
      <c r="U51" s="384" t="s">
        <v>313</v>
      </c>
      <c r="V51" s="384">
        <v>11</v>
      </c>
      <c r="W51" s="384">
        <v>7</v>
      </c>
      <c r="X51" s="384"/>
      <c r="Y51" s="384">
        <v>7</v>
      </c>
      <c r="Z51" s="384"/>
      <c r="AA51" s="244"/>
      <c r="AB51" s="244"/>
      <c r="AC51" s="244"/>
      <c r="AD51" s="244"/>
      <c r="AE51" s="244"/>
      <c r="AF51" s="244"/>
      <c r="AS51" s="57"/>
      <c r="AY51" s="216"/>
      <c r="AZ51" s="216"/>
    </row>
    <row r="52" spans="1:52" ht="15.75">
      <c r="A52" s="223">
        <v>2</v>
      </c>
      <c r="B52" s="7">
        <v>2</v>
      </c>
      <c r="C52" t="s">
        <v>190</v>
      </c>
      <c r="D52" s="11" t="s">
        <v>228</v>
      </c>
      <c r="E52" s="265">
        <v>197</v>
      </c>
      <c r="F52" s="265">
        <v>89</v>
      </c>
      <c r="G52" s="265">
        <v>108</v>
      </c>
      <c r="I52" s="384">
        <v>4</v>
      </c>
      <c r="J52" s="384"/>
      <c r="K52" s="384">
        <v>4</v>
      </c>
      <c r="L52" s="384"/>
      <c r="M52" s="384">
        <v>9</v>
      </c>
      <c r="N52" s="384"/>
      <c r="O52" s="384">
        <v>2</v>
      </c>
      <c r="P52" s="384"/>
      <c r="Q52" s="384">
        <v>1</v>
      </c>
      <c r="R52" s="384"/>
      <c r="S52" s="384">
        <v>3</v>
      </c>
      <c r="T52" s="384"/>
      <c r="U52" s="223">
        <v>10</v>
      </c>
      <c r="V52" s="223"/>
      <c r="W52" s="223">
        <v>9</v>
      </c>
      <c r="X52" s="223"/>
      <c r="Y52" s="223">
        <v>9</v>
      </c>
      <c r="Z52" s="223"/>
      <c r="AA52" s="223"/>
      <c r="AB52" s="160"/>
      <c r="AC52" s="244"/>
      <c r="AD52" s="244"/>
      <c r="AE52" s="244"/>
      <c r="AF52" s="244"/>
      <c r="AS52" s="57"/>
      <c r="AY52" s="216"/>
      <c r="AZ52" s="216"/>
    </row>
    <row r="53" spans="1:52" ht="15.75">
      <c r="A53" s="223">
        <v>3</v>
      </c>
      <c r="B53" s="7">
        <v>4</v>
      </c>
      <c r="C53" s="160" t="s">
        <v>38</v>
      </c>
      <c r="D53" s="11" t="s">
        <v>242</v>
      </c>
      <c r="E53" s="265">
        <v>202</v>
      </c>
      <c r="F53" s="265">
        <v>91</v>
      </c>
      <c r="G53" s="265">
        <v>111</v>
      </c>
      <c r="I53" s="223" t="s">
        <v>313</v>
      </c>
      <c r="J53" s="223">
        <v>12</v>
      </c>
      <c r="K53" s="384">
        <v>9</v>
      </c>
      <c r="L53" s="384"/>
      <c r="M53" s="384">
        <v>7</v>
      </c>
      <c r="N53" s="384"/>
      <c r="O53" s="146" t="s">
        <v>313</v>
      </c>
      <c r="P53" s="146">
        <v>15</v>
      </c>
      <c r="Q53" s="223" t="s">
        <v>313</v>
      </c>
      <c r="R53" s="223">
        <v>13</v>
      </c>
      <c r="S53" s="223">
        <v>9</v>
      </c>
      <c r="T53" s="223"/>
      <c r="U53" s="384">
        <v>7</v>
      </c>
      <c r="V53" s="223"/>
      <c r="W53" s="384">
        <v>10</v>
      </c>
      <c r="X53" s="223"/>
      <c r="Y53" s="384">
        <v>4</v>
      </c>
      <c r="Z53" s="223"/>
      <c r="AA53" s="244"/>
      <c r="AB53" s="244"/>
      <c r="AC53" s="60"/>
      <c r="AD53" s="60"/>
      <c r="AE53" s="244"/>
      <c r="AF53" s="244"/>
      <c r="AS53" s="57"/>
      <c r="AY53" s="216"/>
      <c r="AZ53" s="216"/>
    </row>
    <row r="54" spans="1:52" ht="14.25" customHeight="1">
      <c r="A54" s="223">
        <v>4</v>
      </c>
      <c r="B54" s="7">
        <v>5</v>
      </c>
      <c r="C54" s="165" t="s">
        <v>169</v>
      </c>
      <c r="D54" s="19" t="s">
        <v>249</v>
      </c>
      <c r="E54" s="265">
        <v>215</v>
      </c>
      <c r="F54" s="265">
        <v>96</v>
      </c>
      <c r="G54" s="265">
        <v>119</v>
      </c>
      <c r="I54" s="384" t="s">
        <v>313</v>
      </c>
      <c r="J54" s="145">
        <f>DNC</f>
        <v>17</v>
      </c>
      <c r="K54" s="384" t="s">
        <v>313</v>
      </c>
      <c r="L54" s="145">
        <f>DNC</f>
        <v>17</v>
      </c>
      <c r="M54" s="384" t="s">
        <v>313</v>
      </c>
      <c r="N54" s="145">
        <f>DNC</f>
        <v>17</v>
      </c>
      <c r="O54" s="384">
        <v>9</v>
      </c>
      <c r="P54" s="384"/>
      <c r="Q54" s="384">
        <v>10</v>
      </c>
      <c r="R54" s="384"/>
      <c r="S54" s="384">
        <v>1</v>
      </c>
      <c r="T54" s="383"/>
      <c r="U54" s="384">
        <v>1</v>
      </c>
      <c r="V54" s="384"/>
      <c r="W54" s="384">
        <v>12</v>
      </c>
      <c r="X54" s="384"/>
      <c r="Y54" s="384">
        <v>12</v>
      </c>
      <c r="Z54" s="143"/>
      <c r="AA54" s="244"/>
      <c r="AB54" s="244"/>
      <c r="AC54" s="244"/>
      <c r="AD54" s="244"/>
      <c r="AE54" s="244"/>
      <c r="AF54" s="244"/>
      <c r="AS54" s="57"/>
      <c r="AY54" s="216"/>
      <c r="AZ54" s="216"/>
    </row>
    <row r="55" spans="1:52" ht="13.5" customHeight="1">
      <c r="A55" s="223">
        <v>5</v>
      </c>
      <c r="B55" s="7">
        <v>7</v>
      </c>
      <c r="C55" t="s">
        <v>103</v>
      </c>
      <c r="D55" s="19" t="s">
        <v>252</v>
      </c>
      <c r="E55" s="265">
        <v>211</v>
      </c>
      <c r="F55" s="265">
        <v>87</v>
      </c>
      <c r="G55" s="265">
        <v>124</v>
      </c>
      <c r="I55" s="384">
        <v>6</v>
      </c>
      <c r="J55" s="384"/>
      <c r="K55" s="384" t="s">
        <v>313</v>
      </c>
      <c r="L55" s="384">
        <v>12</v>
      </c>
      <c r="M55" s="384">
        <v>5</v>
      </c>
      <c r="N55" s="384"/>
      <c r="O55" s="384">
        <v>10</v>
      </c>
      <c r="P55" s="384"/>
      <c r="Q55" s="384">
        <v>8</v>
      </c>
      <c r="R55" s="384"/>
      <c r="S55" s="384">
        <v>10</v>
      </c>
      <c r="T55" s="384"/>
      <c r="U55" s="384">
        <v>9</v>
      </c>
      <c r="V55" s="384"/>
      <c r="W55" s="384">
        <v>3</v>
      </c>
      <c r="X55" s="384"/>
      <c r="Y55" s="384">
        <v>8</v>
      </c>
      <c r="Z55" s="46"/>
      <c r="AA55" s="244"/>
      <c r="AB55" s="160"/>
      <c r="AC55" s="244"/>
      <c r="AD55" s="160"/>
      <c r="AE55" s="244"/>
      <c r="AF55" s="160"/>
      <c r="AS55" s="57"/>
      <c r="AY55" s="216"/>
      <c r="AZ55" s="216"/>
    </row>
    <row r="56" spans="1:52" ht="12.75" customHeight="1">
      <c r="A56" s="223">
        <v>6</v>
      </c>
      <c r="B56" s="7">
        <v>3</v>
      </c>
      <c r="C56" t="s">
        <v>139</v>
      </c>
      <c r="D56" s="11" t="s">
        <v>257</v>
      </c>
      <c r="E56" s="265">
        <v>231</v>
      </c>
      <c r="F56" s="265">
        <v>102</v>
      </c>
      <c r="G56" s="265">
        <v>129</v>
      </c>
      <c r="I56" s="384">
        <v>1</v>
      </c>
      <c r="J56" s="223"/>
      <c r="K56" s="384">
        <v>2</v>
      </c>
      <c r="L56" s="223"/>
      <c r="M56" s="384">
        <v>1</v>
      </c>
      <c r="N56" s="384"/>
      <c r="O56" s="384">
        <v>12</v>
      </c>
      <c r="P56" s="384"/>
      <c r="Q56" s="384">
        <v>11</v>
      </c>
      <c r="R56" s="384"/>
      <c r="S56" s="384">
        <v>14</v>
      </c>
      <c r="T56" s="383"/>
      <c r="U56" s="384" t="s">
        <v>313</v>
      </c>
      <c r="V56" s="145">
        <f>DNC</f>
        <v>17</v>
      </c>
      <c r="W56" s="384" t="s">
        <v>313</v>
      </c>
      <c r="X56" s="145">
        <f>DNC</f>
        <v>17</v>
      </c>
      <c r="Y56" s="384" t="s">
        <v>313</v>
      </c>
      <c r="Z56" s="145">
        <f>DNC</f>
        <v>17</v>
      </c>
      <c r="AA56" s="244"/>
      <c r="AB56" s="244"/>
      <c r="AC56" s="223"/>
      <c r="AD56" s="223"/>
      <c r="AE56" s="223"/>
      <c r="AF56" s="223"/>
      <c r="AS56" s="57"/>
      <c r="AY56" s="216"/>
      <c r="AZ56" s="216"/>
    </row>
    <row r="57" spans="1:52" ht="12.75" customHeight="1">
      <c r="A57" s="223">
        <v>7</v>
      </c>
      <c r="B57" s="7">
        <v>6</v>
      </c>
      <c r="C57" s="21" t="s">
        <v>9</v>
      </c>
      <c r="D57" s="19" t="s">
        <v>232</v>
      </c>
      <c r="E57" s="265">
        <v>229</v>
      </c>
      <c r="F57" s="265">
        <v>95</v>
      </c>
      <c r="G57" s="265">
        <v>134</v>
      </c>
      <c r="I57" s="384">
        <v>11</v>
      </c>
      <c r="J57" s="384"/>
      <c r="K57" s="384">
        <v>7</v>
      </c>
      <c r="L57" s="223"/>
      <c r="M57" s="384">
        <v>13</v>
      </c>
      <c r="N57" s="384"/>
      <c r="O57" s="146" t="s">
        <v>313</v>
      </c>
      <c r="P57" s="146">
        <v>15</v>
      </c>
      <c r="Q57" s="384">
        <v>12</v>
      </c>
      <c r="R57" s="384"/>
      <c r="S57" s="384">
        <v>12</v>
      </c>
      <c r="T57" s="384"/>
      <c r="U57" s="384" t="s">
        <v>313</v>
      </c>
      <c r="V57" s="145">
        <f>DNC</f>
        <v>17</v>
      </c>
      <c r="W57" s="384" t="s">
        <v>313</v>
      </c>
      <c r="X57" s="145">
        <f>DNC</f>
        <v>17</v>
      </c>
      <c r="Y57" s="384" t="s">
        <v>313</v>
      </c>
      <c r="Z57" s="145">
        <f>DNC</f>
        <v>17</v>
      </c>
      <c r="AA57" s="244"/>
      <c r="AB57" s="244"/>
      <c r="AC57" s="244"/>
      <c r="AD57" s="244"/>
      <c r="AE57" s="244"/>
      <c r="AF57" s="244"/>
      <c r="AS57" s="57"/>
      <c r="AY57" s="216"/>
      <c r="AZ57" s="216"/>
    </row>
    <row r="58" spans="1:52" ht="12.75" customHeight="1">
      <c r="A58" s="223">
        <v>8</v>
      </c>
      <c r="B58" s="7">
        <v>10</v>
      </c>
      <c r="C58" s="165" t="s">
        <v>19</v>
      </c>
      <c r="D58" s="11" t="s">
        <v>250</v>
      </c>
      <c r="E58" s="265">
        <v>241</v>
      </c>
      <c r="F58" s="265">
        <v>102</v>
      </c>
      <c r="G58" s="265">
        <v>139</v>
      </c>
      <c r="I58" s="384">
        <v>8</v>
      </c>
      <c r="J58" s="384"/>
      <c r="K58" s="384">
        <v>5</v>
      </c>
      <c r="L58" s="384"/>
      <c r="M58" s="384">
        <v>11</v>
      </c>
      <c r="N58" s="384"/>
      <c r="O58" s="223">
        <v>6</v>
      </c>
      <c r="P58" s="223"/>
      <c r="Q58" s="384">
        <v>3</v>
      </c>
      <c r="R58" s="384"/>
      <c r="S58" s="260">
        <v>5</v>
      </c>
      <c r="T58" s="384"/>
      <c r="U58" s="223">
        <v>5</v>
      </c>
      <c r="V58" s="223"/>
      <c r="W58" s="223">
        <v>8</v>
      </c>
      <c r="X58" s="223"/>
      <c r="Y58" s="384">
        <v>2</v>
      </c>
      <c r="Z58" s="384"/>
      <c r="AA58" s="46"/>
      <c r="AB58" s="46"/>
      <c r="AC58" s="46"/>
      <c r="AD58" s="46"/>
      <c r="AE58" s="46"/>
      <c r="AF58" s="46"/>
      <c r="AS58" s="57"/>
      <c r="AY58" s="216"/>
      <c r="AZ58" s="216"/>
    </row>
    <row r="59" spans="1:52" ht="12.75" customHeight="1">
      <c r="A59" s="223">
        <v>9</v>
      </c>
      <c r="B59" s="7">
        <v>11</v>
      </c>
      <c r="C59" s="21" t="s">
        <v>195</v>
      </c>
      <c r="D59" s="19" t="s">
        <v>233</v>
      </c>
      <c r="E59" s="265">
        <v>251</v>
      </c>
      <c r="F59" s="265">
        <v>102</v>
      </c>
      <c r="G59" s="265">
        <v>149</v>
      </c>
      <c r="I59" s="384">
        <v>2</v>
      </c>
      <c r="J59" s="384"/>
      <c r="K59" s="384">
        <v>1</v>
      </c>
      <c r="L59" s="384"/>
      <c r="M59" s="384">
        <v>2</v>
      </c>
      <c r="N59" s="384"/>
      <c r="O59" s="384">
        <v>11</v>
      </c>
      <c r="P59" s="384"/>
      <c r="Q59" s="384">
        <v>2</v>
      </c>
      <c r="R59" s="383"/>
      <c r="S59" s="384">
        <v>7</v>
      </c>
      <c r="T59" s="383"/>
      <c r="U59" s="384">
        <v>2</v>
      </c>
      <c r="V59" s="384"/>
      <c r="W59" s="384">
        <v>1</v>
      </c>
      <c r="X59" s="384"/>
      <c r="Y59" s="384">
        <v>11</v>
      </c>
      <c r="Z59" s="384"/>
      <c r="AA59" s="46"/>
      <c r="AB59" s="46"/>
      <c r="AC59" s="46"/>
      <c r="AD59" s="46"/>
      <c r="AE59" s="46"/>
      <c r="AF59" s="244"/>
      <c r="AS59" s="57"/>
      <c r="AY59" s="216"/>
      <c r="AZ59" s="216"/>
    </row>
    <row r="60" spans="1:52" ht="12.75" customHeight="1">
      <c r="A60" s="223">
        <v>10</v>
      </c>
      <c r="B60" s="7">
        <v>13</v>
      </c>
      <c r="C60" t="s">
        <v>164</v>
      </c>
      <c r="D60" s="19" t="s">
        <v>230</v>
      </c>
      <c r="E60" s="265">
        <v>258</v>
      </c>
      <c r="F60" s="265">
        <v>102</v>
      </c>
      <c r="G60" s="265">
        <v>156</v>
      </c>
      <c r="I60" s="384">
        <v>5</v>
      </c>
      <c r="J60" s="384"/>
      <c r="K60" s="384">
        <v>3</v>
      </c>
      <c r="L60" s="223"/>
      <c r="M60" s="260">
        <v>4</v>
      </c>
      <c r="N60" s="384"/>
      <c r="O60" s="384">
        <v>1</v>
      </c>
      <c r="P60" s="384"/>
      <c r="Q60" s="384">
        <v>4</v>
      </c>
      <c r="R60" s="223"/>
      <c r="S60" s="384">
        <v>2</v>
      </c>
      <c r="T60" s="384"/>
      <c r="U60" s="384">
        <v>6</v>
      </c>
      <c r="V60" s="384"/>
      <c r="W60" s="384">
        <v>5</v>
      </c>
      <c r="X60" s="223"/>
      <c r="Y60" s="384">
        <v>3</v>
      </c>
      <c r="Z60" s="384"/>
      <c r="AA60" s="46"/>
      <c r="AB60" s="46"/>
      <c r="AC60" s="46"/>
      <c r="AD60" s="46"/>
      <c r="AE60" s="46"/>
      <c r="AF60" s="244"/>
      <c r="AS60" s="57"/>
      <c r="AY60" s="216"/>
      <c r="AZ60" s="216"/>
    </row>
    <row r="61" spans="1:52" ht="12.75" customHeight="1">
      <c r="A61" s="223">
        <v>11</v>
      </c>
      <c r="B61" s="7">
        <v>14</v>
      </c>
      <c r="C61" t="s">
        <v>147</v>
      </c>
      <c r="D61" s="11" t="s">
        <v>265</v>
      </c>
      <c r="E61" s="265">
        <v>260</v>
      </c>
      <c r="F61" s="265">
        <v>102</v>
      </c>
      <c r="G61" s="265">
        <v>158</v>
      </c>
      <c r="I61" s="145">
        <v>17</v>
      </c>
      <c r="J61" s="384"/>
      <c r="K61" s="145">
        <v>17</v>
      </c>
      <c r="L61" s="384"/>
      <c r="M61" s="145">
        <v>17</v>
      </c>
      <c r="N61" s="384"/>
      <c r="O61" s="384">
        <v>8</v>
      </c>
      <c r="P61" s="384"/>
      <c r="Q61" s="384">
        <v>14</v>
      </c>
      <c r="R61" s="384"/>
      <c r="S61" s="384">
        <v>13</v>
      </c>
      <c r="T61" s="384"/>
      <c r="U61" s="384">
        <v>8</v>
      </c>
      <c r="V61" s="384"/>
      <c r="W61" s="384">
        <v>6</v>
      </c>
      <c r="X61" s="384"/>
      <c r="Y61" s="384">
        <v>1</v>
      </c>
      <c r="Z61" s="384"/>
      <c r="AA61" s="244"/>
      <c r="AB61" s="244"/>
      <c r="AC61" s="60"/>
      <c r="AD61" s="60"/>
      <c r="AE61" s="244"/>
      <c r="AF61" s="223"/>
      <c r="AS61" s="57"/>
      <c r="AY61" s="216"/>
      <c r="AZ61" s="216"/>
    </row>
    <row r="62" spans="1:52" ht="12.75" customHeight="1">
      <c r="A62" s="223">
        <v>12</v>
      </c>
      <c r="B62" s="7">
        <v>8</v>
      </c>
      <c r="C62" t="s">
        <v>154</v>
      </c>
      <c r="D62" s="11" t="s">
        <v>246</v>
      </c>
      <c r="E62" s="265">
        <v>242</v>
      </c>
      <c r="F62" s="265">
        <v>80</v>
      </c>
      <c r="G62" s="265">
        <v>162</v>
      </c>
      <c r="I62" s="384">
        <v>13</v>
      </c>
      <c r="J62" s="384"/>
      <c r="K62" s="384">
        <v>11</v>
      </c>
      <c r="L62" s="384"/>
      <c r="M62" s="384">
        <v>6</v>
      </c>
      <c r="N62" s="384"/>
      <c r="O62" s="384">
        <v>4</v>
      </c>
      <c r="P62" s="384"/>
      <c r="Q62" s="384">
        <v>6</v>
      </c>
      <c r="R62" s="384"/>
      <c r="S62" s="384">
        <v>8</v>
      </c>
      <c r="T62" s="384"/>
      <c r="U62" s="384" t="s">
        <v>313</v>
      </c>
      <c r="V62" s="145">
        <f>DNC</f>
        <v>17</v>
      </c>
      <c r="W62" s="384" t="s">
        <v>313</v>
      </c>
      <c r="X62" s="145">
        <f>DNC</f>
        <v>17</v>
      </c>
      <c r="Y62" s="384" t="s">
        <v>313</v>
      </c>
      <c r="Z62" s="145">
        <f>DNC</f>
        <v>17</v>
      </c>
      <c r="AA62" s="244"/>
      <c r="AB62" s="244"/>
      <c r="AC62" s="244"/>
      <c r="AD62" s="160"/>
      <c r="AE62" s="244"/>
      <c r="AF62" s="244"/>
      <c r="AS62" s="57"/>
      <c r="AY62" s="216"/>
      <c r="AZ62" s="216"/>
    </row>
    <row r="63" spans="1:52" ht="12.75" customHeight="1">
      <c r="A63" s="223">
        <v>13</v>
      </c>
      <c r="B63" s="7">
        <v>9</v>
      </c>
      <c r="C63" s="21" t="s">
        <v>112</v>
      </c>
      <c r="D63" s="19" t="s">
        <v>245</v>
      </c>
      <c r="E63" s="265">
        <v>271</v>
      </c>
      <c r="F63" s="265">
        <v>102</v>
      </c>
      <c r="G63" s="265">
        <v>169</v>
      </c>
      <c r="I63" s="384" t="s">
        <v>313</v>
      </c>
      <c r="J63" s="145">
        <f>DNC</f>
        <v>17</v>
      </c>
      <c r="K63" s="384" t="s">
        <v>313</v>
      </c>
      <c r="L63" s="145">
        <f>DNC</f>
        <v>17</v>
      </c>
      <c r="M63" s="384" t="s">
        <v>313</v>
      </c>
      <c r="N63" s="145">
        <f>DNC</f>
        <v>17</v>
      </c>
      <c r="O63" s="145">
        <v>17</v>
      </c>
      <c r="P63" s="384"/>
      <c r="Q63" s="145">
        <v>17</v>
      </c>
      <c r="R63" s="384"/>
      <c r="S63" s="145">
        <v>17</v>
      </c>
      <c r="T63" s="384"/>
      <c r="U63" s="145">
        <v>17</v>
      </c>
      <c r="V63" s="384"/>
      <c r="W63" s="145">
        <v>17</v>
      </c>
      <c r="X63" s="384"/>
      <c r="Y63" s="145">
        <v>17</v>
      </c>
      <c r="Z63" s="384"/>
      <c r="AA63" s="244"/>
      <c r="AB63" s="244"/>
      <c r="AC63" s="244"/>
      <c r="AD63" s="244"/>
      <c r="AE63" s="244"/>
      <c r="AF63" s="244"/>
      <c r="AS63" s="57"/>
      <c r="AY63" s="216"/>
      <c r="AZ63" s="216"/>
    </row>
    <row r="64" spans="1:52" ht="12.75" customHeight="1">
      <c r="A64" s="223">
        <v>14</v>
      </c>
      <c r="B64" s="7">
        <v>16</v>
      </c>
      <c r="C64" t="s">
        <v>138</v>
      </c>
      <c r="D64" s="19" t="s">
        <v>266</v>
      </c>
      <c r="E64" s="265">
        <v>278</v>
      </c>
      <c r="F64" s="265">
        <v>102</v>
      </c>
      <c r="G64" s="265">
        <v>176</v>
      </c>
      <c r="H64" s="1"/>
      <c r="I64" s="384">
        <v>10</v>
      </c>
      <c r="J64" s="384"/>
      <c r="K64" s="260">
        <v>9</v>
      </c>
      <c r="L64" s="384"/>
      <c r="M64" s="384">
        <v>8</v>
      </c>
      <c r="N64" s="384"/>
      <c r="O64" s="384">
        <v>3</v>
      </c>
      <c r="P64" s="384"/>
      <c r="Q64" s="384">
        <v>9</v>
      </c>
      <c r="R64" s="383"/>
      <c r="S64" s="384">
        <v>11</v>
      </c>
      <c r="T64" s="383"/>
      <c r="U64" s="384">
        <v>12</v>
      </c>
      <c r="V64" s="384"/>
      <c r="W64" s="384">
        <v>2</v>
      </c>
      <c r="X64" s="384"/>
      <c r="Y64" s="384">
        <v>5</v>
      </c>
      <c r="Z64" s="384"/>
      <c r="AA64" s="46"/>
      <c r="AB64" s="244"/>
      <c r="AC64" s="46"/>
      <c r="AD64" s="244"/>
      <c r="AE64" s="46"/>
      <c r="AF64" s="244"/>
      <c r="AS64" s="57"/>
      <c r="AY64" s="216"/>
      <c r="AZ64" s="216"/>
    </row>
    <row r="65" spans="1:52" ht="12.75" customHeight="1">
      <c r="A65" s="223">
        <v>15</v>
      </c>
      <c r="B65" s="7">
        <v>12</v>
      </c>
      <c r="C65" t="s">
        <v>109</v>
      </c>
      <c r="D65" s="11" t="s">
        <v>279</v>
      </c>
      <c r="E65" s="265">
        <v>294</v>
      </c>
      <c r="F65" s="265">
        <v>102</v>
      </c>
      <c r="G65" s="265">
        <v>192</v>
      </c>
      <c r="I65" s="384" t="s">
        <v>313</v>
      </c>
      <c r="J65" s="145">
        <f>DNC</f>
        <v>17</v>
      </c>
      <c r="K65" s="384" t="s">
        <v>313</v>
      </c>
      <c r="L65" s="145">
        <f>DNC</f>
        <v>17</v>
      </c>
      <c r="M65" s="384" t="s">
        <v>313</v>
      </c>
      <c r="N65" s="145">
        <f>DNC</f>
        <v>17</v>
      </c>
      <c r="O65" s="145">
        <v>17</v>
      </c>
      <c r="P65" s="384"/>
      <c r="Q65" s="145">
        <v>17</v>
      </c>
      <c r="R65" s="384"/>
      <c r="S65" s="145">
        <v>17</v>
      </c>
      <c r="T65" s="384"/>
      <c r="U65" s="145">
        <v>17</v>
      </c>
      <c r="V65" s="384"/>
      <c r="W65" s="145">
        <v>17</v>
      </c>
      <c r="X65" s="384"/>
      <c r="Y65" s="145">
        <v>17</v>
      </c>
      <c r="Z65" s="384"/>
      <c r="AA65" s="46"/>
      <c r="AB65" s="244"/>
      <c r="AC65" s="46"/>
      <c r="AD65" s="244"/>
      <c r="AE65" s="46"/>
      <c r="AF65" s="223"/>
      <c r="AS65" s="57"/>
      <c r="AY65" s="216"/>
      <c r="AZ65" s="216"/>
    </row>
    <row r="66" spans="1:52" ht="12.75" customHeight="1">
      <c r="A66" s="223">
        <v>16</v>
      </c>
      <c r="B66" s="7">
        <v>15</v>
      </c>
      <c r="C66" s="21" t="s">
        <v>75</v>
      </c>
      <c r="D66" s="19" t="s">
        <v>263</v>
      </c>
      <c r="E66" s="265">
        <v>298</v>
      </c>
      <c r="F66" s="265">
        <v>102</v>
      </c>
      <c r="G66" s="265">
        <v>196</v>
      </c>
      <c r="H66" s="1"/>
      <c r="I66" s="384">
        <v>9</v>
      </c>
      <c r="J66" s="384"/>
      <c r="K66" s="384">
        <v>13</v>
      </c>
      <c r="L66" s="384"/>
      <c r="M66" s="384">
        <v>10</v>
      </c>
      <c r="N66" s="384"/>
      <c r="O66" s="145">
        <v>17</v>
      </c>
      <c r="P66" s="384"/>
      <c r="Q66" s="145">
        <v>17</v>
      </c>
      <c r="R66" s="384"/>
      <c r="S66" s="145">
        <v>17</v>
      </c>
      <c r="T66" s="384"/>
      <c r="U66" s="145">
        <v>17</v>
      </c>
      <c r="V66" s="384"/>
      <c r="W66" s="145">
        <v>17</v>
      </c>
      <c r="X66" s="384"/>
      <c r="Y66" s="145">
        <v>17</v>
      </c>
      <c r="Z66" s="384"/>
      <c r="AA66" s="244"/>
      <c r="AB66" s="244"/>
      <c r="AC66" s="244"/>
      <c r="AD66" s="244"/>
      <c r="AE66" s="244"/>
      <c r="AF66" s="244"/>
      <c r="AS66" s="57"/>
      <c r="AY66" s="216"/>
      <c r="AZ66" s="216"/>
    </row>
    <row r="67" spans="1:52" ht="12.75" customHeight="1">
      <c r="A67" s="223">
        <v>17</v>
      </c>
      <c r="B67" s="7">
        <v>19</v>
      </c>
      <c r="C67" s="160" t="s">
        <v>121</v>
      </c>
      <c r="D67" s="19" t="s">
        <v>256</v>
      </c>
      <c r="E67" s="265">
        <v>302</v>
      </c>
      <c r="F67" s="265">
        <v>102</v>
      </c>
      <c r="G67" s="265">
        <v>200</v>
      </c>
      <c r="I67" s="384">
        <v>14</v>
      </c>
      <c r="J67" s="384"/>
      <c r="K67" s="384">
        <v>6</v>
      </c>
      <c r="L67" s="223"/>
      <c r="M67" s="384">
        <v>4</v>
      </c>
      <c r="N67" s="384"/>
      <c r="O67" s="145">
        <v>17</v>
      </c>
      <c r="P67" s="384"/>
      <c r="Q67" s="145">
        <v>17</v>
      </c>
      <c r="R67" s="384"/>
      <c r="S67" s="145">
        <v>17</v>
      </c>
      <c r="T67" s="384"/>
      <c r="U67" s="384">
        <v>3</v>
      </c>
      <c r="V67" s="384"/>
      <c r="W67" s="384">
        <v>11</v>
      </c>
      <c r="X67" s="223"/>
      <c r="Y67" s="384">
        <v>10</v>
      </c>
      <c r="Z67" s="384"/>
      <c r="AA67" s="46"/>
      <c r="AB67" s="244"/>
      <c r="AC67" s="46"/>
      <c r="AD67" s="244"/>
      <c r="AE67" s="46"/>
      <c r="AF67" s="244"/>
      <c r="AS67" s="57"/>
      <c r="AY67" s="216"/>
      <c r="AZ67" s="216"/>
    </row>
    <row r="68" spans="1:52" ht="12.75" customHeight="1">
      <c r="A68" s="223">
        <v>18</v>
      </c>
      <c r="B68" s="7">
        <v>21</v>
      </c>
      <c r="C68" t="s">
        <v>237</v>
      </c>
      <c r="D68" s="11" t="s">
        <v>254</v>
      </c>
      <c r="E68" s="265">
        <v>313</v>
      </c>
      <c r="F68" s="265">
        <v>102</v>
      </c>
      <c r="G68" s="265">
        <v>211</v>
      </c>
      <c r="I68" s="145">
        <v>17</v>
      </c>
      <c r="J68" s="384"/>
      <c r="K68" s="145">
        <v>17</v>
      </c>
      <c r="L68" s="384"/>
      <c r="M68" s="145">
        <v>17</v>
      </c>
      <c r="N68" s="384"/>
      <c r="O68" s="384">
        <v>7</v>
      </c>
      <c r="P68" s="384"/>
      <c r="Q68" s="384">
        <v>5</v>
      </c>
      <c r="R68" s="384"/>
      <c r="S68" s="384">
        <v>6</v>
      </c>
      <c r="T68" s="384"/>
      <c r="U68" s="384">
        <v>4</v>
      </c>
      <c r="V68" s="384"/>
      <c r="W68" s="384">
        <v>4</v>
      </c>
      <c r="X68" s="384"/>
      <c r="Y68" s="384">
        <v>6</v>
      </c>
      <c r="Z68" s="384"/>
      <c r="AA68" s="46"/>
      <c r="AB68" s="244"/>
      <c r="AC68" s="46"/>
      <c r="AD68" s="244"/>
      <c r="AE68" s="46"/>
      <c r="AF68" s="244"/>
      <c r="AS68" s="57"/>
      <c r="AY68" s="216"/>
      <c r="AZ68" s="216"/>
    </row>
    <row r="69" spans="1:52" ht="12.75" customHeight="1">
      <c r="A69" s="223" t="s">
        <v>340</v>
      </c>
      <c r="B69" s="7" t="s">
        <v>334</v>
      </c>
      <c r="C69" t="s">
        <v>10</v>
      </c>
      <c r="D69" s="19" t="s">
        <v>231</v>
      </c>
      <c r="E69" s="385">
        <v>327</v>
      </c>
      <c r="F69" s="385">
        <v>102</v>
      </c>
      <c r="G69" s="385">
        <v>225</v>
      </c>
      <c r="I69" s="145">
        <v>17</v>
      </c>
      <c r="J69" s="384"/>
      <c r="K69" s="145">
        <v>17</v>
      </c>
      <c r="L69" s="384"/>
      <c r="M69" s="145">
        <v>17</v>
      </c>
      <c r="N69" s="384"/>
      <c r="O69" s="145">
        <v>17</v>
      </c>
      <c r="P69" s="384"/>
      <c r="Q69" s="145">
        <v>17</v>
      </c>
      <c r="R69" s="384"/>
      <c r="S69" s="145">
        <v>17</v>
      </c>
      <c r="T69" s="384"/>
      <c r="U69" s="145">
        <v>17</v>
      </c>
      <c r="V69" s="384"/>
      <c r="W69" s="145">
        <v>17</v>
      </c>
      <c r="X69" s="384"/>
      <c r="Y69" s="145">
        <v>17</v>
      </c>
      <c r="Z69" s="384"/>
      <c r="AA69" s="46"/>
      <c r="AB69" s="384"/>
      <c r="AC69" s="46"/>
      <c r="AD69" s="384"/>
      <c r="AE69" s="46"/>
      <c r="AF69" s="384"/>
      <c r="AS69" s="57"/>
      <c r="AY69" s="385"/>
      <c r="AZ69" s="385"/>
    </row>
    <row r="70" spans="1:52" ht="12.75" customHeight="1">
      <c r="A70" s="223" t="s">
        <v>340</v>
      </c>
      <c r="B70" s="7" t="s">
        <v>334</v>
      </c>
      <c r="C70" s="21" t="s">
        <v>60</v>
      </c>
      <c r="D70" s="19" t="s">
        <v>248</v>
      </c>
      <c r="E70" s="385">
        <v>327</v>
      </c>
      <c r="F70" s="385">
        <v>102</v>
      </c>
      <c r="G70" s="385">
        <v>225</v>
      </c>
      <c r="I70" s="145">
        <v>17</v>
      </c>
      <c r="J70" s="384"/>
      <c r="K70" s="145">
        <v>17</v>
      </c>
      <c r="L70" s="384"/>
      <c r="M70" s="145">
        <v>17</v>
      </c>
      <c r="N70" s="384"/>
      <c r="O70" s="145">
        <v>17</v>
      </c>
      <c r="P70" s="384"/>
      <c r="Q70" s="145">
        <v>17</v>
      </c>
      <c r="R70" s="384"/>
      <c r="S70" s="145">
        <v>17</v>
      </c>
      <c r="T70" s="384"/>
      <c r="U70" s="145">
        <v>17</v>
      </c>
      <c r="V70" s="384"/>
      <c r="W70" s="145">
        <v>17</v>
      </c>
      <c r="X70" s="384"/>
      <c r="Y70" s="145">
        <v>17</v>
      </c>
      <c r="Z70" s="384"/>
      <c r="AA70" s="46"/>
      <c r="AB70" s="384"/>
      <c r="AC70" s="46"/>
      <c r="AD70" s="384"/>
      <c r="AE70" s="46"/>
      <c r="AF70" s="384"/>
      <c r="AS70" s="57"/>
      <c r="AY70" s="385"/>
      <c r="AZ70" s="385"/>
    </row>
    <row r="71" spans="1:52" ht="12.75" customHeight="1">
      <c r="A71" s="223">
        <v>21</v>
      </c>
      <c r="B71" s="7">
        <v>20</v>
      </c>
      <c r="C71" s="160" t="s">
        <v>101</v>
      </c>
      <c r="D71" s="11" t="s">
        <v>255</v>
      </c>
      <c r="E71" s="385">
        <v>340</v>
      </c>
      <c r="F71" s="385">
        <v>102</v>
      </c>
      <c r="G71" s="385">
        <v>238</v>
      </c>
      <c r="I71" s="384">
        <v>3</v>
      </c>
      <c r="J71" s="384"/>
      <c r="K71" s="384">
        <v>10</v>
      </c>
      <c r="L71" s="384"/>
      <c r="M71" s="384">
        <v>3</v>
      </c>
      <c r="N71" s="384"/>
      <c r="O71" s="260">
        <v>6</v>
      </c>
      <c r="P71" s="384"/>
      <c r="Q71" s="384">
        <v>7</v>
      </c>
      <c r="R71" s="383"/>
      <c r="S71" s="384">
        <v>5</v>
      </c>
      <c r="T71" s="383"/>
      <c r="U71" s="145">
        <v>17</v>
      </c>
      <c r="V71" s="384"/>
      <c r="W71" s="145">
        <v>17</v>
      </c>
      <c r="X71" s="384"/>
      <c r="Y71" s="145">
        <v>17</v>
      </c>
      <c r="Z71" s="384"/>
      <c r="AA71" s="46"/>
      <c r="AB71" s="384"/>
      <c r="AC71" s="46"/>
      <c r="AD71" s="384"/>
      <c r="AE71" s="46"/>
      <c r="AF71" s="384"/>
      <c r="AS71" s="57"/>
      <c r="AY71" s="385"/>
      <c r="AZ71" s="385"/>
    </row>
    <row r="72" spans="1:52" ht="12.75" customHeight="1">
      <c r="A72" s="223">
        <v>22</v>
      </c>
      <c r="B72" s="7">
        <v>22</v>
      </c>
      <c r="C72" s="165" t="s">
        <v>239</v>
      </c>
      <c r="D72" s="19" t="s">
        <v>251</v>
      </c>
      <c r="E72" s="385">
        <v>353</v>
      </c>
      <c r="F72" s="385">
        <v>102</v>
      </c>
      <c r="G72" s="385">
        <v>251</v>
      </c>
      <c r="I72" s="145">
        <v>17</v>
      </c>
      <c r="J72" s="384"/>
      <c r="K72" s="145">
        <v>17</v>
      </c>
      <c r="L72" s="384"/>
      <c r="M72" s="145">
        <v>17</v>
      </c>
      <c r="N72" s="384"/>
      <c r="O72" s="145">
        <v>17</v>
      </c>
      <c r="P72" s="384"/>
      <c r="Q72" s="145">
        <v>17</v>
      </c>
      <c r="R72" s="384"/>
      <c r="S72" s="145">
        <v>17</v>
      </c>
      <c r="T72" s="384"/>
      <c r="U72" s="145">
        <v>17</v>
      </c>
      <c r="V72" s="384"/>
      <c r="W72" s="145">
        <v>17</v>
      </c>
      <c r="X72" s="384"/>
      <c r="Y72" s="145">
        <v>17</v>
      </c>
      <c r="Z72" s="384"/>
      <c r="AA72" s="46"/>
      <c r="AB72" s="384"/>
      <c r="AC72" s="46"/>
      <c r="AD72" s="384"/>
      <c r="AE72" s="46"/>
      <c r="AF72" s="384"/>
      <c r="AS72" s="57"/>
      <c r="AY72" s="385"/>
      <c r="AZ72" s="385"/>
    </row>
    <row r="73" spans="1:52" ht="12.75" customHeight="1">
      <c r="A73" s="223">
        <v>23</v>
      </c>
      <c r="B73" s="223">
        <v>23</v>
      </c>
      <c r="C73" t="s">
        <v>194</v>
      </c>
      <c r="D73" s="19" t="s">
        <v>229</v>
      </c>
      <c r="E73" s="385">
        <v>355</v>
      </c>
      <c r="F73" s="385">
        <v>102</v>
      </c>
      <c r="G73" s="385">
        <v>253</v>
      </c>
      <c r="I73" s="145">
        <v>17</v>
      </c>
      <c r="J73" s="384"/>
      <c r="K73" s="145">
        <v>17</v>
      </c>
      <c r="L73" s="384"/>
      <c r="M73" s="145">
        <v>17</v>
      </c>
      <c r="N73" s="384"/>
      <c r="O73" s="145">
        <v>17</v>
      </c>
      <c r="P73" s="384"/>
      <c r="Q73" s="145">
        <v>17</v>
      </c>
      <c r="R73" s="384"/>
      <c r="S73" s="145">
        <v>17</v>
      </c>
      <c r="T73" s="384"/>
      <c r="U73" s="145">
        <v>17</v>
      </c>
      <c r="V73" s="384"/>
      <c r="W73" s="145">
        <v>17</v>
      </c>
      <c r="X73" s="384"/>
      <c r="Y73" s="145">
        <v>17</v>
      </c>
      <c r="Z73" s="384"/>
      <c r="AA73" s="46"/>
      <c r="AB73" s="384"/>
      <c r="AC73" s="46"/>
      <c r="AD73" s="384"/>
      <c r="AE73" s="46"/>
      <c r="AF73" s="384"/>
      <c r="AS73" s="57"/>
      <c r="AY73" s="385"/>
      <c r="AZ73" s="385"/>
    </row>
    <row r="74" spans="1:52" ht="12.75" customHeight="1">
      <c r="A74" s="223">
        <v>24</v>
      </c>
      <c r="B74" s="223">
        <v>24</v>
      </c>
      <c r="C74" s="160" t="s">
        <v>191</v>
      </c>
      <c r="D74" s="19" t="s">
        <v>247</v>
      </c>
      <c r="E74" s="385">
        <v>366</v>
      </c>
      <c r="F74" s="385">
        <v>102</v>
      </c>
      <c r="G74" s="385">
        <v>264</v>
      </c>
      <c r="I74" s="145">
        <v>17</v>
      </c>
      <c r="J74" s="384"/>
      <c r="K74" s="145">
        <v>17</v>
      </c>
      <c r="L74" s="384"/>
      <c r="M74" s="145">
        <v>17</v>
      </c>
      <c r="N74" s="384"/>
      <c r="O74" s="145">
        <v>17</v>
      </c>
      <c r="P74" s="384"/>
      <c r="Q74" s="145">
        <v>17</v>
      </c>
      <c r="R74" s="384"/>
      <c r="S74" s="145">
        <v>17</v>
      </c>
      <c r="T74" s="384"/>
      <c r="U74" s="145">
        <v>17</v>
      </c>
      <c r="V74" s="384"/>
      <c r="W74" s="145">
        <v>17</v>
      </c>
      <c r="X74" s="384"/>
      <c r="Y74" s="145">
        <v>17</v>
      </c>
      <c r="Z74" s="384"/>
      <c r="AA74" s="46"/>
      <c r="AB74" s="384"/>
      <c r="AC74" s="46"/>
      <c r="AD74" s="384"/>
      <c r="AE74" s="46"/>
      <c r="AF74" s="384"/>
      <c r="AS74" s="57"/>
      <c r="AY74" s="385"/>
      <c r="AZ74" s="385"/>
    </row>
    <row r="75" spans="1:52" ht="12.75" customHeight="1">
      <c r="A75" s="385">
        <v>25</v>
      </c>
      <c r="B75" s="223">
        <v>25</v>
      </c>
      <c r="C75" s="160" t="s">
        <v>325</v>
      </c>
      <c r="D75" s="19" t="s">
        <v>326</v>
      </c>
      <c r="E75" s="385">
        <v>376</v>
      </c>
      <c r="F75" s="385">
        <v>102</v>
      </c>
      <c r="G75" s="385">
        <v>274</v>
      </c>
      <c r="I75" s="145">
        <v>17</v>
      </c>
      <c r="J75" s="384"/>
      <c r="K75" s="145">
        <v>17</v>
      </c>
      <c r="L75" s="384"/>
      <c r="M75" s="145">
        <v>17</v>
      </c>
      <c r="N75" s="384"/>
      <c r="O75" s="145">
        <v>17</v>
      </c>
      <c r="P75" s="384"/>
      <c r="Q75" s="145">
        <v>17</v>
      </c>
      <c r="R75" s="384"/>
      <c r="S75" s="145">
        <v>17</v>
      </c>
      <c r="T75" s="384"/>
      <c r="U75" s="145">
        <v>17</v>
      </c>
      <c r="V75" s="384"/>
      <c r="W75" s="145">
        <v>17</v>
      </c>
      <c r="X75" s="384"/>
      <c r="Y75" s="145">
        <v>17</v>
      </c>
      <c r="Z75" s="384"/>
      <c r="AA75" s="46"/>
      <c r="AB75" s="384"/>
      <c r="AC75" s="46"/>
      <c r="AD75" s="384"/>
      <c r="AE75" s="46"/>
      <c r="AF75" s="384"/>
      <c r="AS75" s="57"/>
      <c r="AY75" s="385"/>
      <c r="AZ75" s="385"/>
    </row>
    <row r="76" spans="1:52" ht="12.75" customHeight="1">
      <c r="A76" s="223"/>
      <c r="B76" s="7"/>
      <c r="C76" s="160" t="s">
        <v>54</v>
      </c>
      <c r="D76" s="19" t="s">
        <v>261</v>
      </c>
      <c r="E76" s="385">
        <v>0</v>
      </c>
      <c r="F76" s="385">
        <v>0</v>
      </c>
      <c r="G76" s="385">
        <v>0</v>
      </c>
      <c r="I76" s="384"/>
      <c r="J76" s="384"/>
      <c r="K76" s="384"/>
      <c r="L76" s="384"/>
      <c r="M76" s="384"/>
      <c r="N76" s="384"/>
      <c r="O76" s="145"/>
      <c r="P76" s="384"/>
      <c r="Q76" s="145"/>
      <c r="R76" s="384"/>
      <c r="S76" s="145"/>
      <c r="T76" s="384"/>
      <c r="U76" s="384"/>
      <c r="V76" s="384"/>
      <c r="W76" s="384"/>
      <c r="X76" s="223"/>
      <c r="Y76" s="384"/>
      <c r="Z76" s="384"/>
      <c r="AA76" s="46"/>
      <c r="AB76" s="384"/>
      <c r="AC76" s="46"/>
      <c r="AD76" s="384"/>
      <c r="AE76" s="46"/>
      <c r="AF76" s="384"/>
      <c r="AS76" s="57"/>
      <c r="AY76" s="385"/>
      <c r="AZ76" s="385"/>
    </row>
    <row r="77" spans="1:52" ht="12.75" customHeight="1">
      <c r="A77" s="223"/>
      <c r="B77" s="7"/>
      <c r="C77" s="160" t="s">
        <v>234</v>
      </c>
      <c r="D77" s="196" t="s">
        <v>124</v>
      </c>
      <c r="E77" s="385">
        <v>0</v>
      </c>
      <c r="F77" s="385">
        <v>0</v>
      </c>
      <c r="G77" s="385">
        <v>0</v>
      </c>
      <c r="I77" s="384"/>
      <c r="J77" s="384"/>
      <c r="K77" s="384"/>
      <c r="L77" s="223"/>
      <c r="M77" s="384"/>
      <c r="N77" s="384"/>
      <c r="O77" s="145"/>
      <c r="P77" s="384"/>
      <c r="Q77" s="145"/>
      <c r="R77" s="384"/>
      <c r="S77" s="145"/>
      <c r="T77" s="384"/>
      <c r="U77" s="384"/>
      <c r="V77" s="384"/>
      <c r="W77" s="384"/>
      <c r="X77" s="223"/>
      <c r="Y77" s="384"/>
      <c r="Z77" s="384"/>
      <c r="AA77" s="46"/>
      <c r="AB77" s="384"/>
      <c r="AC77" s="46"/>
      <c r="AD77" s="384"/>
      <c r="AE77" s="46"/>
      <c r="AF77" s="384"/>
      <c r="AS77" s="57"/>
      <c r="AY77" s="385"/>
      <c r="AZ77" s="385"/>
    </row>
    <row r="78" spans="1:52" ht="12.75" customHeight="1">
      <c r="A78" s="223"/>
      <c r="B78" s="7"/>
      <c r="C78" t="s">
        <v>201</v>
      </c>
      <c r="D78" s="11" t="s">
        <v>278</v>
      </c>
      <c r="E78" s="385">
        <v>0</v>
      </c>
      <c r="F78" s="385">
        <v>0</v>
      </c>
      <c r="G78" s="385">
        <v>0</v>
      </c>
      <c r="I78" s="145"/>
      <c r="J78" s="384"/>
      <c r="K78" s="145"/>
      <c r="L78" s="384"/>
      <c r="M78" s="145"/>
      <c r="N78" s="384"/>
      <c r="O78" s="145"/>
      <c r="P78" s="384"/>
      <c r="Q78" s="145"/>
      <c r="R78" s="384"/>
      <c r="S78" s="145"/>
      <c r="T78" s="384"/>
      <c r="U78" s="384"/>
      <c r="V78" s="384"/>
      <c r="W78" s="384"/>
      <c r="X78" s="223"/>
      <c r="Y78" s="384"/>
      <c r="Z78" s="384"/>
      <c r="AA78" s="46"/>
      <c r="AB78" s="384"/>
      <c r="AC78" s="46"/>
      <c r="AD78" s="384"/>
      <c r="AE78" s="46"/>
      <c r="AF78" s="384"/>
      <c r="AS78" s="57"/>
      <c r="AY78" s="385"/>
      <c r="AZ78" s="385"/>
    </row>
    <row r="79" spans="1:52" ht="12.75" customHeight="1">
      <c r="A79" s="223"/>
      <c r="B79" s="7"/>
      <c r="C79" t="s">
        <v>31</v>
      </c>
      <c r="D79" s="11" t="s">
        <v>243</v>
      </c>
      <c r="E79" s="385">
        <v>0</v>
      </c>
      <c r="F79" s="385">
        <v>0</v>
      </c>
      <c r="G79" s="385">
        <v>0</v>
      </c>
      <c r="I79" s="145"/>
      <c r="J79" s="384"/>
      <c r="K79" s="145"/>
      <c r="L79" s="384"/>
      <c r="M79" s="145"/>
      <c r="N79" s="384"/>
      <c r="O79" s="145"/>
      <c r="P79" s="384"/>
      <c r="Q79" s="145"/>
      <c r="R79" s="384"/>
      <c r="S79" s="145"/>
      <c r="T79" s="384"/>
      <c r="U79" s="384"/>
      <c r="V79" s="384"/>
      <c r="W79" s="384"/>
      <c r="X79" s="223"/>
      <c r="Y79" s="384"/>
      <c r="Z79" s="384"/>
      <c r="AA79" s="46"/>
      <c r="AB79" s="384"/>
      <c r="AC79" s="46"/>
      <c r="AD79" s="384"/>
      <c r="AE79" s="46"/>
      <c r="AF79" s="384"/>
      <c r="AS79" s="57"/>
      <c r="AY79" s="385"/>
      <c r="AZ79" s="385"/>
    </row>
    <row r="80" spans="1:52" ht="12.75" customHeight="1">
      <c r="A80" s="223"/>
      <c r="B80" s="7"/>
      <c r="E80" s="385"/>
      <c r="F80" s="385"/>
      <c r="G80" s="385"/>
      <c r="I80" s="145"/>
      <c r="J80" s="384"/>
      <c r="K80" s="145"/>
      <c r="L80" s="384"/>
      <c r="M80" s="145"/>
      <c r="N80" s="384"/>
      <c r="O80" s="145"/>
      <c r="P80" s="384"/>
      <c r="Q80" s="145"/>
      <c r="R80" s="384"/>
      <c r="S80" s="145"/>
      <c r="T80" s="384"/>
      <c r="U80" s="384"/>
      <c r="V80" s="384"/>
      <c r="W80" s="384"/>
      <c r="X80" s="223"/>
      <c r="Y80" s="384"/>
      <c r="Z80" s="384"/>
      <c r="AA80" s="46"/>
      <c r="AB80" s="384"/>
      <c r="AC80" s="46"/>
      <c r="AD80" s="384"/>
      <c r="AE80" s="46"/>
      <c r="AF80" s="384"/>
      <c r="AS80" s="57"/>
      <c r="AY80" s="385"/>
      <c r="AZ80" s="385"/>
    </row>
  </sheetData>
  <mergeCells count="62">
    <mergeCell ref="AH9:AK9"/>
    <mergeCell ref="AE48:AF48"/>
    <mergeCell ref="AK48:AL48"/>
    <mergeCell ref="AI48:AJ48"/>
    <mergeCell ref="I48:J48"/>
    <mergeCell ref="K48:L48"/>
    <mergeCell ref="M50:P50"/>
    <mergeCell ref="AA48:AB48"/>
    <mergeCell ref="M48:N48"/>
    <mergeCell ref="O48:P48"/>
    <mergeCell ref="Y48:Z48"/>
    <mergeCell ref="Q48:R48"/>
    <mergeCell ref="S48:T48"/>
    <mergeCell ref="BA9:BH9"/>
    <mergeCell ref="U48:V48"/>
    <mergeCell ref="W48:X48"/>
    <mergeCell ref="Q50:T50"/>
    <mergeCell ref="U50:X50"/>
    <mergeCell ref="AG48:AH48"/>
    <mergeCell ref="BA10:BC10"/>
    <mergeCell ref="BF10:BH10"/>
    <mergeCell ref="P10:R10"/>
    <mergeCell ref="V10:X10"/>
    <mergeCell ref="AB10:AD10"/>
    <mergeCell ref="AH10:AJ10"/>
    <mergeCell ref="AA47:AF47"/>
    <mergeCell ref="AG47:AL47"/>
    <mergeCell ref="AC48:AD48"/>
    <mergeCell ref="AB9:AE9"/>
    <mergeCell ref="EC9:EJ9"/>
    <mergeCell ref="BK10:BM10"/>
    <mergeCell ref="DI9:DP9"/>
    <mergeCell ref="CY9:DF9"/>
    <mergeCell ref="DS9:DZ9"/>
    <mergeCell ref="CO9:CV9"/>
    <mergeCell ref="BU9:CB9"/>
    <mergeCell ref="CE9:CL9"/>
    <mergeCell ref="BK9:BR9"/>
    <mergeCell ref="BZ10:CB10"/>
    <mergeCell ref="CE10:CG10"/>
    <mergeCell ref="CJ10:CL10"/>
    <mergeCell ref="BU10:BW10"/>
    <mergeCell ref="BP10:BR10"/>
    <mergeCell ref="EH10:EJ10"/>
    <mergeCell ref="CO10:CQ10"/>
    <mergeCell ref="E9:G9"/>
    <mergeCell ref="E47:G47"/>
    <mergeCell ref="J9:M9"/>
    <mergeCell ref="P9:S9"/>
    <mergeCell ref="V9:Y9"/>
    <mergeCell ref="I47:N47"/>
    <mergeCell ref="O47:T47"/>
    <mergeCell ref="U47:Z47"/>
    <mergeCell ref="J10:L10"/>
    <mergeCell ref="DS10:DU10"/>
    <mergeCell ref="EC10:EE10"/>
    <mergeCell ref="DX10:DZ10"/>
    <mergeCell ref="CT10:CV10"/>
    <mergeCell ref="CY10:DA10"/>
    <mergeCell ref="DD10:DF10"/>
    <mergeCell ref="DI10:DK10"/>
    <mergeCell ref="DN10:DP10"/>
  </mergeCells>
  <pageMargins left="0.7" right="0.7" top="0.75" bottom="0.75" header="0.3" footer="0.3"/>
  <pageSetup orientation="portrait" r:id="rId1"/>
  <ignoredErrors>
    <ignoredError sqref="D13:D42 O13:O16 D83:D87 D51:D68 D81:D82 D69:D8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57"/>
  <sheetViews>
    <sheetView workbookViewId="0">
      <selection activeCell="AC25" sqref="AC25"/>
    </sheetView>
  </sheetViews>
  <sheetFormatPr defaultRowHeight="12.75"/>
  <cols>
    <col min="1" max="1" width="18.140625" customWidth="1"/>
    <col min="2" max="2" width="6" customWidth="1"/>
    <col min="3" max="3" width="4.42578125" customWidth="1"/>
    <col min="4" max="5" width="7.85546875" customWidth="1"/>
    <col min="6" max="6" width="8.85546875" customWidth="1"/>
    <col min="7" max="7" width="5.140625" customWidth="1"/>
    <col min="8" max="8" width="8.7109375" customWidth="1"/>
    <col min="9" max="9" width="4.42578125" customWidth="1"/>
    <col min="10" max="10" width="7.7109375" customWidth="1"/>
    <col min="11" max="11" width="8.7109375" customWidth="1"/>
    <col min="12" max="12" width="7.140625" customWidth="1"/>
    <col min="13" max="13" width="10" customWidth="1"/>
    <col min="14" max="14" width="3.7109375" customWidth="1"/>
    <col min="15" max="15" width="7.140625" customWidth="1"/>
    <col min="16" max="16" width="8.42578125" customWidth="1"/>
    <col min="17" max="17" width="6.140625" customWidth="1"/>
    <col min="19" max="19" width="4.140625" customWidth="1"/>
    <col min="20" max="20" width="7.5703125" customWidth="1"/>
    <col min="21" max="21" width="8.7109375" customWidth="1"/>
    <col min="22" max="22" width="6.28515625" customWidth="1"/>
    <col min="23" max="23" width="7.5703125" customWidth="1"/>
    <col min="24" max="24" width="4.28515625" customWidth="1"/>
    <col min="25" max="25" width="7.85546875" customWidth="1"/>
    <col min="26" max="26" width="7.7109375" customWidth="1"/>
  </cols>
  <sheetData>
    <row r="1" spans="1:28" ht="27">
      <c r="A1" s="127" t="s">
        <v>114</v>
      </c>
      <c r="B1" s="12"/>
      <c r="C1" s="12"/>
      <c r="D1" s="12"/>
      <c r="E1" s="12"/>
      <c r="F1" s="12"/>
      <c r="G1" s="12"/>
      <c r="H1" s="12"/>
      <c r="I1" s="12"/>
      <c r="J1" s="12"/>
      <c r="K1" s="5"/>
      <c r="L1" s="5"/>
      <c r="O1" s="179"/>
      <c r="P1" s="9"/>
      <c r="Q1" s="5"/>
      <c r="R1" s="5"/>
      <c r="S1" s="179"/>
      <c r="T1" s="179"/>
      <c r="U1" s="5"/>
      <c r="V1" s="5"/>
      <c r="W1" s="230" t="s">
        <v>277</v>
      </c>
    </row>
    <row r="2" spans="1:28">
      <c r="B2" s="11"/>
      <c r="C2" s="11"/>
      <c r="D2" s="11"/>
      <c r="E2" s="11"/>
      <c r="F2" s="11"/>
      <c r="G2" s="11"/>
      <c r="H2" s="11"/>
      <c r="I2" s="11"/>
      <c r="J2" s="11"/>
      <c r="K2" s="5"/>
      <c r="L2" s="5"/>
      <c r="M2" s="5"/>
      <c r="O2" s="179"/>
      <c r="P2" s="9"/>
      <c r="Q2" s="5"/>
      <c r="R2" s="5"/>
      <c r="S2" s="179"/>
      <c r="T2" s="179"/>
      <c r="U2" s="5"/>
      <c r="V2" s="5"/>
      <c r="W2" s="5"/>
    </row>
    <row r="3" spans="1:28" ht="23.25">
      <c r="A3" s="85" t="s">
        <v>276</v>
      </c>
      <c r="B3" s="11"/>
      <c r="C3" s="11"/>
      <c r="D3" s="11"/>
      <c r="E3" s="11"/>
      <c r="F3" s="11"/>
      <c r="G3" s="11"/>
      <c r="H3" s="11"/>
      <c r="I3" s="11"/>
      <c r="J3" s="11"/>
      <c r="K3" s="5"/>
      <c r="L3" s="5"/>
      <c r="O3" s="5"/>
      <c r="P3" s="6"/>
      <c r="Q3" s="5"/>
      <c r="R3" s="5"/>
      <c r="S3" s="5"/>
      <c r="T3" s="5"/>
      <c r="U3" s="5"/>
      <c r="V3" s="140"/>
      <c r="W3" s="229" t="s">
        <v>187</v>
      </c>
    </row>
    <row r="4" spans="1:28">
      <c r="B4" s="11"/>
      <c r="C4" s="11"/>
      <c r="D4" s="11"/>
      <c r="E4" s="11"/>
      <c r="F4" s="11"/>
      <c r="G4" s="11"/>
      <c r="H4" s="11"/>
      <c r="I4" s="11"/>
      <c r="J4" s="11"/>
      <c r="K4" s="5"/>
      <c r="L4" s="5"/>
      <c r="M4" s="5"/>
      <c r="O4" s="5"/>
      <c r="P4" s="5"/>
      <c r="Q4" s="5"/>
      <c r="R4" s="5"/>
      <c r="S4" s="5"/>
      <c r="T4" s="5"/>
      <c r="U4" s="5"/>
      <c r="V4" s="5"/>
      <c r="W4" s="5"/>
    </row>
    <row r="5" spans="1:28" ht="15">
      <c r="A5" s="131" t="s">
        <v>150</v>
      </c>
      <c r="B5" s="11"/>
      <c r="C5" s="11"/>
      <c r="D5" s="11"/>
      <c r="E5" s="11"/>
      <c r="F5" s="11"/>
      <c r="G5" s="11"/>
      <c r="H5" s="11"/>
      <c r="I5" s="11"/>
      <c r="J5" s="11"/>
      <c r="K5" s="5"/>
      <c r="L5" s="5"/>
      <c r="M5" s="5"/>
      <c r="O5" s="5"/>
      <c r="P5" s="5"/>
      <c r="Q5" s="5"/>
      <c r="R5" s="5"/>
      <c r="S5" s="5"/>
      <c r="T5" s="5"/>
      <c r="U5" s="5"/>
      <c r="V5" s="5"/>
      <c r="W5" s="5"/>
    </row>
    <row r="6" spans="1:28">
      <c r="B6" s="11"/>
      <c r="C6" s="11"/>
      <c r="D6" s="11"/>
      <c r="E6" s="11"/>
      <c r="F6" s="11"/>
      <c r="G6" s="11"/>
      <c r="H6" s="11"/>
      <c r="I6" s="11"/>
      <c r="J6" s="11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</row>
    <row r="7" spans="1:28" ht="18">
      <c r="B7" s="13"/>
      <c r="C7" s="13"/>
      <c r="D7" s="431" t="s">
        <v>151</v>
      </c>
      <c r="E7" s="431"/>
      <c r="F7" s="431"/>
      <c r="G7" s="431"/>
      <c r="H7" s="431"/>
      <c r="I7" s="13"/>
      <c r="J7" s="432" t="s">
        <v>172</v>
      </c>
      <c r="K7" s="432"/>
      <c r="L7" s="432"/>
      <c r="M7" s="432"/>
      <c r="O7" s="432" t="s">
        <v>173</v>
      </c>
      <c r="P7" s="432"/>
      <c r="Q7" s="432"/>
      <c r="R7" s="432"/>
      <c r="S7" s="5"/>
      <c r="T7" s="432" t="s">
        <v>174</v>
      </c>
      <c r="U7" s="432"/>
      <c r="V7" s="432"/>
      <c r="W7" s="432"/>
      <c r="Y7" s="432" t="s">
        <v>175</v>
      </c>
      <c r="Z7" s="432"/>
      <c r="AA7" s="432"/>
      <c r="AB7" s="432"/>
    </row>
    <row r="8" spans="1:28" ht="18">
      <c r="B8" s="13"/>
      <c r="C8" s="13"/>
      <c r="D8" s="94"/>
      <c r="E8" s="94"/>
      <c r="F8" s="34"/>
      <c r="G8" s="34"/>
      <c r="H8" s="34"/>
      <c r="I8" s="13"/>
      <c r="J8" s="433" t="s">
        <v>268</v>
      </c>
      <c r="K8" s="433"/>
      <c r="L8" s="433"/>
      <c r="M8" s="433"/>
      <c r="O8" s="433" t="s">
        <v>271</v>
      </c>
      <c r="P8" s="433"/>
      <c r="Q8" s="433"/>
      <c r="R8" s="433"/>
      <c r="S8" s="5"/>
      <c r="T8" s="433" t="s">
        <v>272</v>
      </c>
      <c r="U8" s="433"/>
      <c r="V8" s="433"/>
      <c r="W8" s="433"/>
      <c r="Y8" s="433" t="s">
        <v>275</v>
      </c>
      <c r="Z8" s="433"/>
      <c r="AA8" s="433"/>
      <c r="AB8" s="433"/>
    </row>
    <row r="9" spans="1:28" ht="14.25">
      <c r="J9" s="434" t="s">
        <v>269</v>
      </c>
      <c r="K9" s="434"/>
      <c r="L9" s="434"/>
      <c r="M9" s="434"/>
      <c r="O9" s="434" t="s">
        <v>270</v>
      </c>
      <c r="P9" s="434"/>
      <c r="Q9" s="434"/>
      <c r="R9" s="434"/>
      <c r="T9" s="434" t="s">
        <v>273</v>
      </c>
      <c r="U9" s="434"/>
      <c r="V9" s="434"/>
      <c r="W9" s="434"/>
      <c r="Y9" s="434"/>
      <c r="Z9" s="434"/>
      <c r="AA9" s="434"/>
      <c r="AB9" s="434"/>
    </row>
    <row r="10" spans="1:28">
      <c r="T10" s="435"/>
      <c r="U10" s="435"/>
      <c r="V10" s="435"/>
      <c r="W10" s="435"/>
      <c r="Y10" s="435"/>
      <c r="Z10" s="435"/>
      <c r="AA10" s="435"/>
      <c r="AB10" s="435"/>
    </row>
    <row r="11" spans="1:28">
      <c r="A11" s="154"/>
      <c r="B11" s="153"/>
      <c r="C11" s="153"/>
      <c r="D11" s="153" t="s">
        <v>176</v>
      </c>
      <c r="E11" s="153" t="s">
        <v>177</v>
      </c>
      <c r="F11" s="153" t="s">
        <v>178</v>
      </c>
      <c r="G11" s="247" t="s">
        <v>179</v>
      </c>
      <c r="H11" s="153" t="s">
        <v>180</v>
      </c>
      <c r="I11" s="153"/>
      <c r="J11" s="153" t="s">
        <v>159</v>
      </c>
      <c r="K11" s="153" t="s">
        <v>42</v>
      </c>
      <c r="L11" s="153"/>
      <c r="M11" s="153"/>
      <c r="O11" s="153" t="s">
        <v>153</v>
      </c>
      <c r="P11" s="153" t="s">
        <v>42</v>
      </c>
      <c r="Q11" s="153"/>
      <c r="R11" s="153"/>
      <c r="T11" s="153" t="s">
        <v>160</v>
      </c>
      <c r="U11" s="153" t="s">
        <v>42</v>
      </c>
      <c r="V11" s="153"/>
      <c r="W11" s="153"/>
      <c r="Y11" s="153" t="s">
        <v>152</v>
      </c>
      <c r="Z11" s="153" t="s">
        <v>42</v>
      </c>
      <c r="AA11" s="153"/>
      <c r="AB11" s="153"/>
    </row>
    <row r="12" spans="1:28">
      <c r="A12" s="154"/>
      <c r="B12" s="153"/>
      <c r="C12" s="153"/>
      <c r="D12" s="153" t="s">
        <v>181</v>
      </c>
      <c r="E12" s="153" t="s">
        <v>182</v>
      </c>
      <c r="F12" s="18" t="s">
        <v>183</v>
      </c>
      <c r="G12" s="248" t="s">
        <v>184</v>
      </c>
      <c r="H12" s="153" t="s">
        <v>185</v>
      </c>
      <c r="I12" s="153"/>
      <c r="J12" s="153" t="s">
        <v>149</v>
      </c>
      <c r="K12" s="153" t="s">
        <v>11</v>
      </c>
      <c r="L12" s="153" t="s">
        <v>12</v>
      </c>
      <c r="M12" s="153" t="s">
        <v>13</v>
      </c>
      <c r="O12" s="153" t="s">
        <v>149</v>
      </c>
      <c r="P12" s="153" t="s">
        <v>11</v>
      </c>
      <c r="Q12" s="153" t="s">
        <v>12</v>
      </c>
      <c r="R12" s="153" t="s">
        <v>13</v>
      </c>
      <c r="T12" s="153" t="s">
        <v>149</v>
      </c>
      <c r="U12" s="153" t="s">
        <v>11</v>
      </c>
      <c r="V12" s="153" t="s">
        <v>12</v>
      </c>
      <c r="W12" s="153" t="s">
        <v>13</v>
      </c>
      <c r="Y12" s="153" t="s">
        <v>149</v>
      </c>
      <c r="Z12" s="153" t="s">
        <v>11</v>
      </c>
      <c r="AA12" s="153" t="s">
        <v>12</v>
      </c>
      <c r="AB12" s="153" t="s">
        <v>13</v>
      </c>
    </row>
    <row r="13" spans="1:28">
      <c r="A13" s="154"/>
      <c r="B13" s="153"/>
      <c r="C13" s="153"/>
      <c r="D13" s="153"/>
      <c r="E13" s="153" t="s">
        <v>186</v>
      </c>
      <c r="F13" s="18"/>
      <c r="G13" s="18"/>
      <c r="H13" s="153" t="s">
        <v>171</v>
      </c>
      <c r="I13" s="153"/>
      <c r="J13" s="153"/>
      <c r="K13" s="153"/>
      <c r="L13" s="153"/>
      <c r="M13" s="153"/>
      <c r="O13" s="153"/>
      <c r="P13" s="153"/>
      <c r="Q13" s="153"/>
      <c r="R13" s="153"/>
    </row>
    <row r="14" spans="1:28"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O14" s="180"/>
      <c r="P14" s="179"/>
      <c r="Q14" s="179"/>
      <c r="R14" s="179"/>
    </row>
    <row r="15" spans="1:28">
      <c r="A15" s="160" t="s">
        <v>154</v>
      </c>
      <c r="B15" s="19" t="s">
        <v>246</v>
      </c>
      <c r="C15" s="11"/>
      <c r="D15" s="179"/>
      <c r="E15" s="7">
        <v>1</v>
      </c>
      <c r="F15" s="179">
        <f t="shared" ref="F15:F44" si="0">J15+O15+T15+Y15</f>
        <v>8</v>
      </c>
      <c r="G15" s="179"/>
      <c r="H15" s="183">
        <f t="shared" ref="H15:H44" si="1">F15-G15</f>
        <v>8</v>
      </c>
      <c r="I15" s="11"/>
      <c r="J15" s="179">
        <v>3</v>
      </c>
      <c r="K15" s="179">
        <v>132</v>
      </c>
      <c r="L15" s="179">
        <v>59</v>
      </c>
      <c r="M15" s="179">
        <v>73</v>
      </c>
      <c r="O15" s="179">
        <v>4</v>
      </c>
      <c r="P15" s="179">
        <v>239</v>
      </c>
      <c r="Q15" s="179">
        <v>98</v>
      </c>
      <c r="R15" s="179">
        <v>141</v>
      </c>
      <c r="T15" s="179">
        <v>1</v>
      </c>
      <c r="U15" s="179">
        <v>128</v>
      </c>
      <c r="V15" s="179">
        <v>63</v>
      </c>
      <c r="W15" s="179">
        <v>65</v>
      </c>
      <c r="Y15" s="179"/>
      <c r="Z15" s="179"/>
      <c r="AA15" s="179"/>
      <c r="AB15" s="179"/>
    </row>
    <row r="16" spans="1:28">
      <c r="A16" t="s">
        <v>112</v>
      </c>
      <c r="B16" s="19" t="s">
        <v>245</v>
      </c>
      <c r="C16" s="11"/>
      <c r="D16" s="179"/>
      <c r="E16" s="7">
        <v>2</v>
      </c>
      <c r="F16" s="179">
        <f t="shared" si="0"/>
        <v>13</v>
      </c>
      <c r="G16" s="179"/>
      <c r="H16" s="183">
        <f t="shared" si="1"/>
        <v>13</v>
      </c>
      <c r="I16" s="11"/>
      <c r="J16" s="179">
        <v>1</v>
      </c>
      <c r="K16" s="179">
        <v>134</v>
      </c>
      <c r="L16" s="179">
        <v>76</v>
      </c>
      <c r="M16" s="179">
        <v>58</v>
      </c>
      <c r="O16" s="179">
        <v>8</v>
      </c>
      <c r="P16" s="179">
        <v>279</v>
      </c>
      <c r="Q16" s="179">
        <v>103</v>
      </c>
      <c r="R16" s="179">
        <v>176</v>
      </c>
      <c r="T16" s="179">
        <v>4</v>
      </c>
      <c r="U16" s="179">
        <v>168</v>
      </c>
      <c r="V16" s="179">
        <v>80</v>
      </c>
      <c r="W16" s="179">
        <v>88</v>
      </c>
      <c r="Y16" s="179"/>
      <c r="Z16" s="179"/>
      <c r="AA16" s="179"/>
      <c r="AB16" s="179"/>
    </row>
    <row r="17" spans="1:28">
      <c r="A17" t="s">
        <v>38</v>
      </c>
      <c r="B17" s="19" t="s">
        <v>242</v>
      </c>
      <c r="C17" s="11"/>
      <c r="D17" s="190"/>
      <c r="E17" s="7">
        <v>3</v>
      </c>
      <c r="F17" s="179">
        <f t="shared" si="0"/>
        <v>15</v>
      </c>
      <c r="G17" s="179"/>
      <c r="H17" s="183">
        <f t="shared" si="1"/>
        <v>15</v>
      </c>
      <c r="I17" s="11"/>
      <c r="J17" s="179">
        <v>6</v>
      </c>
      <c r="K17" s="179">
        <v>153</v>
      </c>
      <c r="L17" s="179">
        <v>73</v>
      </c>
      <c r="M17" s="179">
        <v>80</v>
      </c>
      <c r="O17" s="179">
        <v>1</v>
      </c>
      <c r="P17" s="179">
        <v>196</v>
      </c>
      <c r="Q17" s="179">
        <v>75</v>
      </c>
      <c r="R17" s="179">
        <v>121</v>
      </c>
      <c r="T17" s="179">
        <v>8</v>
      </c>
      <c r="U17" s="179">
        <v>178</v>
      </c>
      <c r="V17" s="179">
        <v>77</v>
      </c>
      <c r="W17" s="179">
        <v>101</v>
      </c>
      <c r="Y17" s="246"/>
      <c r="Z17" s="246"/>
      <c r="AA17" s="246"/>
      <c r="AB17" s="246"/>
    </row>
    <row r="18" spans="1:28">
      <c r="A18" s="165" t="s">
        <v>190</v>
      </c>
      <c r="B18" s="19" t="s">
        <v>228</v>
      </c>
      <c r="C18" s="11"/>
      <c r="D18" s="190"/>
      <c r="E18" s="7">
        <v>4</v>
      </c>
      <c r="F18" s="179">
        <f t="shared" si="0"/>
        <v>16</v>
      </c>
      <c r="G18" s="179"/>
      <c r="H18" s="183">
        <f t="shared" si="1"/>
        <v>16</v>
      </c>
      <c r="I18" s="11"/>
      <c r="J18" s="179">
        <v>3</v>
      </c>
      <c r="K18" s="179">
        <v>119</v>
      </c>
      <c r="L18" s="179">
        <v>46</v>
      </c>
      <c r="M18" s="179">
        <v>73</v>
      </c>
      <c r="O18" s="179">
        <v>3</v>
      </c>
      <c r="P18" s="179">
        <v>221</v>
      </c>
      <c r="Q18" s="179">
        <v>83</v>
      </c>
      <c r="R18" s="179">
        <v>138</v>
      </c>
      <c r="T18" s="179">
        <v>10</v>
      </c>
      <c r="U18" s="179">
        <v>197</v>
      </c>
      <c r="V18" s="179">
        <v>78</v>
      </c>
      <c r="W18" s="179">
        <v>119</v>
      </c>
      <c r="Y18" s="179"/>
      <c r="Z18" s="179"/>
      <c r="AA18" s="179"/>
      <c r="AB18" s="179"/>
    </row>
    <row r="19" spans="1:28">
      <c r="A19" s="165" t="s">
        <v>169</v>
      </c>
      <c r="B19" s="19" t="s">
        <v>249</v>
      </c>
      <c r="C19" s="11"/>
      <c r="D19" s="190"/>
      <c r="E19" s="7">
        <v>5</v>
      </c>
      <c r="F19" s="179">
        <f t="shared" si="0"/>
        <v>20</v>
      </c>
      <c r="G19" s="179"/>
      <c r="H19" s="183">
        <f t="shared" si="1"/>
        <v>20</v>
      </c>
      <c r="I19" s="223"/>
      <c r="J19" s="179">
        <v>7</v>
      </c>
      <c r="K19" s="179">
        <v>158</v>
      </c>
      <c r="L19" s="179">
        <v>76</v>
      </c>
      <c r="M19" s="179">
        <v>82</v>
      </c>
      <c r="O19" s="179">
        <v>10</v>
      </c>
      <c r="P19" s="179">
        <v>305</v>
      </c>
      <c r="Q19" s="179">
        <v>119</v>
      </c>
      <c r="R19" s="179">
        <v>186</v>
      </c>
      <c r="T19" s="179">
        <v>3</v>
      </c>
      <c r="U19" s="179">
        <v>130</v>
      </c>
      <c r="V19" s="179">
        <v>48</v>
      </c>
      <c r="W19" s="179">
        <v>82</v>
      </c>
      <c r="Y19" s="179"/>
      <c r="Z19" s="179"/>
      <c r="AA19" s="179"/>
      <c r="AB19" s="179"/>
    </row>
    <row r="20" spans="1:28">
      <c r="A20" t="s">
        <v>158</v>
      </c>
      <c r="B20" s="19" t="s">
        <v>244</v>
      </c>
      <c r="C20" s="11"/>
      <c r="D20" s="190"/>
      <c r="E20" s="7" t="s">
        <v>258</v>
      </c>
      <c r="F20" s="179">
        <f t="shared" si="0"/>
        <v>24</v>
      </c>
      <c r="G20" s="179"/>
      <c r="H20" s="183">
        <f t="shared" si="1"/>
        <v>24</v>
      </c>
      <c r="I20" s="11"/>
      <c r="J20" s="179">
        <v>11</v>
      </c>
      <c r="K20" s="179">
        <v>164</v>
      </c>
      <c r="L20" s="179">
        <v>60</v>
      </c>
      <c r="M20" s="179">
        <v>104</v>
      </c>
      <c r="O20" s="179">
        <v>6</v>
      </c>
      <c r="P20" s="179">
        <v>267</v>
      </c>
      <c r="Q20" s="179">
        <v>105</v>
      </c>
      <c r="R20" s="179">
        <v>162</v>
      </c>
      <c r="T20" s="179">
        <v>7</v>
      </c>
      <c r="U20" s="179">
        <v>141</v>
      </c>
      <c r="V20" s="179">
        <v>47</v>
      </c>
      <c r="W20" s="179">
        <v>94</v>
      </c>
      <c r="Y20" s="179"/>
      <c r="Z20" s="179"/>
      <c r="AA20" s="179"/>
      <c r="AB20" s="179"/>
    </row>
    <row r="21" spans="1:28">
      <c r="A21" t="s">
        <v>103</v>
      </c>
      <c r="B21" s="19" t="s">
        <v>252</v>
      </c>
      <c r="C21" s="11"/>
      <c r="D21" s="190"/>
      <c r="E21" s="7" t="s">
        <v>258</v>
      </c>
      <c r="F21" s="179">
        <f t="shared" si="0"/>
        <v>24</v>
      </c>
      <c r="G21" s="179"/>
      <c r="H21" s="183">
        <f t="shared" si="1"/>
        <v>24</v>
      </c>
      <c r="I21" s="11"/>
      <c r="J21" s="179">
        <v>2</v>
      </c>
      <c r="K21" s="179">
        <v>122</v>
      </c>
      <c r="L21" s="179">
        <v>60</v>
      </c>
      <c r="M21" s="179">
        <v>62</v>
      </c>
      <c r="O21" s="179">
        <v>9</v>
      </c>
      <c r="P21" s="179">
        <v>294</v>
      </c>
      <c r="Q21" s="179">
        <v>113</v>
      </c>
      <c r="R21" s="179">
        <v>181</v>
      </c>
      <c r="T21" s="179">
        <v>13</v>
      </c>
      <c r="U21" s="179">
        <v>216</v>
      </c>
      <c r="V21" s="179">
        <v>81</v>
      </c>
      <c r="W21" s="179">
        <v>135</v>
      </c>
      <c r="Y21" s="179"/>
      <c r="Z21" s="179"/>
      <c r="AA21" s="179"/>
      <c r="AB21" s="179"/>
    </row>
    <row r="22" spans="1:28">
      <c r="A22" s="21" t="s">
        <v>19</v>
      </c>
      <c r="B22" s="19" t="s">
        <v>250</v>
      </c>
      <c r="C22" s="11"/>
      <c r="D22" s="190"/>
      <c r="E22" s="7">
        <v>8</v>
      </c>
      <c r="F22" s="179">
        <f t="shared" si="0"/>
        <v>25</v>
      </c>
      <c r="G22" s="179"/>
      <c r="H22" s="183">
        <f t="shared" si="1"/>
        <v>25</v>
      </c>
      <c r="I22" s="11"/>
      <c r="J22" s="179">
        <v>5</v>
      </c>
      <c r="K22" s="179">
        <v>122</v>
      </c>
      <c r="L22" s="179">
        <v>45</v>
      </c>
      <c r="M22" s="179">
        <v>77</v>
      </c>
      <c r="O22" s="179">
        <v>2</v>
      </c>
      <c r="P22" s="179">
        <v>225</v>
      </c>
      <c r="Q22" s="179">
        <v>95</v>
      </c>
      <c r="R22" s="179">
        <v>130</v>
      </c>
      <c r="S22" s="315"/>
      <c r="T22" s="179">
        <v>18</v>
      </c>
      <c r="U22" s="179">
        <v>223</v>
      </c>
      <c r="V22" s="179">
        <v>63</v>
      </c>
      <c r="W22" s="179">
        <v>160</v>
      </c>
      <c r="Y22" s="179"/>
      <c r="Z22" s="179"/>
      <c r="AA22" s="179"/>
      <c r="AB22" s="179"/>
    </row>
    <row r="23" spans="1:28">
      <c r="A23" t="s">
        <v>147</v>
      </c>
      <c r="B23" s="19" t="s">
        <v>265</v>
      </c>
      <c r="D23" s="190"/>
      <c r="E23" s="7">
        <v>9</v>
      </c>
      <c r="F23" s="179">
        <f t="shared" si="0"/>
        <v>28</v>
      </c>
      <c r="G23" s="179"/>
      <c r="H23" s="183">
        <f t="shared" si="1"/>
        <v>28</v>
      </c>
      <c r="J23" s="179">
        <v>8</v>
      </c>
      <c r="K23" s="179">
        <v>145</v>
      </c>
      <c r="L23" s="179">
        <v>60</v>
      </c>
      <c r="M23" s="179">
        <v>85</v>
      </c>
      <c r="O23" s="179">
        <v>11</v>
      </c>
      <c r="P23" s="179">
        <v>329</v>
      </c>
      <c r="Q23" s="179">
        <v>119</v>
      </c>
      <c r="R23" s="179">
        <v>210</v>
      </c>
      <c r="S23" s="315"/>
      <c r="T23" s="179">
        <v>9</v>
      </c>
      <c r="U23" s="179">
        <v>193</v>
      </c>
      <c r="V23" s="179">
        <v>80</v>
      </c>
      <c r="W23" s="179">
        <v>113</v>
      </c>
      <c r="Y23" s="246"/>
      <c r="Z23" s="246"/>
      <c r="AA23" s="246"/>
      <c r="AB23" s="246"/>
    </row>
    <row r="24" spans="1:28">
      <c r="A24" s="21" t="s">
        <v>138</v>
      </c>
      <c r="B24" s="19" t="s">
        <v>266</v>
      </c>
      <c r="C24" s="11"/>
      <c r="D24" s="190"/>
      <c r="E24" s="7">
        <v>10</v>
      </c>
      <c r="F24" s="189">
        <f t="shared" si="0"/>
        <v>30</v>
      </c>
      <c r="G24" s="189"/>
      <c r="H24" s="183">
        <f t="shared" si="1"/>
        <v>30</v>
      </c>
      <c r="I24" s="11"/>
      <c r="J24" s="179">
        <v>12</v>
      </c>
      <c r="K24" s="179">
        <v>183</v>
      </c>
      <c r="L24" s="179">
        <v>76</v>
      </c>
      <c r="M24" s="179">
        <v>107</v>
      </c>
      <c r="O24" s="315">
        <v>16</v>
      </c>
      <c r="P24" s="315">
        <v>353</v>
      </c>
      <c r="Q24" s="315">
        <v>119</v>
      </c>
      <c r="R24" s="315">
        <v>234</v>
      </c>
      <c r="T24" s="179">
        <v>2</v>
      </c>
      <c r="U24" s="179">
        <v>139</v>
      </c>
      <c r="V24" s="179">
        <v>59</v>
      </c>
      <c r="W24" s="179">
        <v>80</v>
      </c>
      <c r="Y24" s="179"/>
      <c r="Z24" s="179"/>
      <c r="AA24" s="179"/>
      <c r="AB24" s="179"/>
    </row>
    <row r="25" spans="1:28">
      <c r="A25" s="21" t="s">
        <v>109</v>
      </c>
      <c r="B25" s="19" t="s">
        <v>262</v>
      </c>
      <c r="C25" s="11"/>
      <c r="D25" s="190"/>
      <c r="E25" s="7">
        <v>11</v>
      </c>
      <c r="F25" s="179">
        <f t="shared" si="0"/>
        <v>33</v>
      </c>
      <c r="G25" s="179"/>
      <c r="H25" s="183">
        <f t="shared" si="1"/>
        <v>33</v>
      </c>
      <c r="I25" s="11"/>
      <c r="J25" s="179">
        <v>14</v>
      </c>
      <c r="K25" s="179">
        <v>192</v>
      </c>
      <c r="L25" s="179">
        <v>72</v>
      </c>
      <c r="M25" s="179">
        <v>120</v>
      </c>
      <c r="O25" s="179">
        <v>14</v>
      </c>
      <c r="P25" s="179">
        <v>349</v>
      </c>
      <c r="Q25" s="179">
        <v>119</v>
      </c>
      <c r="R25" s="179">
        <v>230</v>
      </c>
      <c r="T25" s="179">
        <v>5</v>
      </c>
      <c r="U25" s="179">
        <v>157</v>
      </c>
      <c r="V25" s="179">
        <v>67</v>
      </c>
      <c r="W25" s="179">
        <v>90</v>
      </c>
      <c r="Y25" s="179"/>
      <c r="Z25" s="179"/>
      <c r="AA25" s="179"/>
      <c r="AB25" s="179"/>
    </row>
    <row r="26" spans="1:28">
      <c r="A26" s="21" t="s">
        <v>139</v>
      </c>
      <c r="B26" s="19" t="s">
        <v>257</v>
      </c>
      <c r="C26" s="11"/>
      <c r="D26" s="190"/>
      <c r="E26" s="7" t="s">
        <v>267</v>
      </c>
      <c r="F26" s="179">
        <f t="shared" si="0"/>
        <v>38</v>
      </c>
      <c r="G26" s="179"/>
      <c r="H26" s="183">
        <f t="shared" si="1"/>
        <v>38</v>
      </c>
      <c r="I26" s="11"/>
      <c r="J26" s="179">
        <v>13</v>
      </c>
      <c r="K26" s="179">
        <v>190</v>
      </c>
      <c r="L26" s="179">
        <v>73</v>
      </c>
      <c r="M26" s="179">
        <v>117</v>
      </c>
      <c r="O26" s="179">
        <v>13</v>
      </c>
      <c r="P26" s="179">
        <v>341</v>
      </c>
      <c r="Q26" s="179">
        <v>119</v>
      </c>
      <c r="R26" s="179">
        <v>222</v>
      </c>
      <c r="T26" s="179">
        <v>12</v>
      </c>
      <c r="U26" s="179">
        <v>212</v>
      </c>
      <c r="V26" s="179">
        <v>84</v>
      </c>
      <c r="W26" s="179">
        <v>128</v>
      </c>
      <c r="Y26" s="179"/>
      <c r="Z26" s="179"/>
      <c r="AA26" s="179"/>
      <c r="AB26" s="179"/>
    </row>
    <row r="27" spans="1:28">
      <c r="A27" t="s">
        <v>121</v>
      </c>
      <c r="B27" s="19" t="s">
        <v>256</v>
      </c>
      <c r="C27" s="11"/>
      <c r="D27" s="190"/>
      <c r="E27" s="7" t="s">
        <v>267</v>
      </c>
      <c r="F27" s="190">
        <f t="shared" si="0"/>
        <v>38</v>
      </c>
      <c r="G27" s="179"/>
      <c r="H27" s="183">
        <f t="shared" si="1"/>
        <v>38</v>
      </c>
      <c r="I27" s="11"/>
      <c r="J27" s="179">
        <v>9</v>
      </c>
      <c r="K27" s="179">
        <v>163</v>
      </c>
      <c r="L27" s="179">
        <v>73</v>
      </c>
      <c r="M27" s="179">
        <v>90</v>
      </c>
      <c r="O27" s="179">
        <v>15</v>
      </c>
      <c r="P27" s="179">
        <v>352</v>
      </c>
      <c r="Q27" s="179">
        <v>119</v>
      </c>
      <c r="R27" s="179">
        <v>233</v>
      </c>
      <c r="S27" s="315"/>
      <c r="T27" s="179">
        <v>14</v>
      </c>
      <c r="U27" s="179">
        <v>219</v>
      </c>
      <c r="V27" s="179">
        <v>81</v>
      </c>
      <c r="W27" s="179">
        <v>138</v>
      </c>
      <c r="Y27" s="179"/>
      <c r="Z27" s="190"/>
      <c r="AA27" s="190"/>
      <c r="AB27" s="190"/>
    </row>
    <row r="28" spans="1:28">
      <c r="A28" t="s">
        <v>9</v>
      </c>
      <c r="B28" s="19" t="s">
        <v>232</v>
      </c>
      <c r="C28" s="11"/>
      <c r="D28" s="190"/>
      <c r="E28" s="7">
        <v>14</v>
      </c>
      <c r="F28" s="228">
        <f t="shared" si="0"/>
        <v>40</v>
      </c>
      <c r="G28" s="179"/>
      <c r="H28" s="183">
        <f t="shared" si="1"/>
        <v>40</v>
      </c>
      <c r="I28" s="11"/>
      <c r="J28" s="228">
        <v>16</v>
      </c>
      <c r="K28" s="228">
        <v>213</v>
      </c>
      <c r="L28" s="228">
        <v>76</v>
      </c>
      <c r="M28" s="228">
        <v>137</v>
      </c>
      <c r="N28" s="223"/>
      <c r="O28" s="179">
        <v>5</v>
      </c>
      <c r="P28" s="179">
        <v>276</v>
      </c>
      <c r="Q28" s="179">
        <v>119</v>
      </c>
      <c r="R28" s="179">
        <v>157</v>
      </c>
      <c r="S28" s="223"/>
      <c r="T28" s="179">
        <v>19</v>
      </c>
      <c r="U28" s="179">
        <v>260</v>
      </c>
      <c r="V28" s="179">
        <v>84</v>
      </c>
      <c r="W28" s="179">
        <v>176</v>
      </c>
      <c r="X28" s="223"/>
      <c r="Y28" s="179"/>
      <c r="Z28" s="179"/>
      <c r="AA28" s="179"/>
      <c r="AB28" s="179"/>
    </row>
    <row r="29" spans="1:28">
      <c r="A29" s="160" t="s">
        <v>164</v>
      </c>
      <c r="B29" s="19" t="s">
        <v>230</v>
      </c>
      <c r="C29" s="11"/>
      <c r="D29" s="190"/>
      <c r="E29" s="7">
        <v>15</v>
      </c>
      <c r="F29" s="228">
        <f t="shared" si="0"/>
        <v>46</v>
      </c>
      <c r="G29" s="189"/>
      <c r="H29" s="183">
        <f t="shared" si="1"/>
        <v>46</v>
      </c>
      <c r="I29" s="223"/>
      <c r="J29" s="179">
        <v>19</v>
      </c>
      <c r="K29" s="179">
        <v>247</v>
      </c>
      <c r="L29" s="179">
        <v>76</v>
      </c>
      <c r="M29" s="179">
        <v>171</v>
      </c>
      <c r="O29" s="179">
        <v>12</v>
      </c>
      <c r="P29" s="179">
        <v>337</v>
      </c>
      <c r="Q29" s="179">
        <v>119</v>
      </c>
      <c r="R29" s="179">
        <v>218</v>
      </c>
      <c r="S29" s="315"/>
      <c r="T29" s="179">
        <v>15</v>
      </c>
      <c r="U29" s="179">
        <v>229</v>
      </c>
      <c r="V29" s="179">
        <v>84</v>
      </c>
      <c r="W29" s="179">
        <v>145</v>
      </c>
      <c r="X29" s="223"/>
      <c r="Y29" s="179"/>
      <c r="Z29" s="179"/>
      <c r="AA29" s="179"/>
      <c r="AB29" s="179"/>
    </row>
    <row r="30" spans="1:28">
      <c r="A30" t="s">
        <v>75</v>
      </c>
      <c r="B30" s="19" t="s">
        <v>263</v>
      </c>
      <c r="C30" s="11"/>
      <c r="D30" s="190"/>
      <c r="E30" s="7" t="s">
        <v>216</v>
      </c>
      <c r="F30" s="228">
        <f t="shared" si="0"/>
        <v>47</v>
      </c>
      <c r="G30" s="189"/>
      <c r="H30" s="183">
        <f t="shared" si="1"/>
        <v>47</v>
      </c>
      <c r="I30" s="11"/>
      <c r="J30" s="179">
        <v>17</v>
      </c>
      <c r="K30" s="179">
        <v>229</v>
      </c>
      <c r="L30" s="179">
        <v>76</v>
      </c>
      <c r="M30" s="179">
        <v>153</v>
      </c>
      <c r="O30" s="190">
        <v>7</v>
      </c>
      <c r="P30" s="179">
        <v>282</v>
      </c>
      <c r="Q30" s="179">
        <v>119</v>
      </c>
      <c r="R30" s="179">
        <v>163</v>
      </c>
      <c r="T30" s="179">
        <v>23</v>
      </c>
      <c r="U30" s="179">
        <v>306</v>
      </c>
      <c r="V30" s="179">
        <v>84</v>
      </c>
      <c r="W30" s="179">
        <v>222</v>
      </c>
      <c r="Y30" s="179"/>
      <c r="Z30" s="179"/>
      <c r="AA30" s="179"/>
      <c r="AB30" s="179"/>
    </row>
    <row r="31" spans="1:28">
      <c r="A31" t="s">
        <v>10</v>
      </c>
      <c r="B31" s="19" t="s">
        <v>231</v>
      </c>
      <c r="C31" s="11"/>
      <c r="D31" s="190"/>
      <c r="E31" s="7" t="s">
        <v>216</v>
      </c>
      <c r="F31" s="228">
        <f t="shared" si="0"/>
        <v>47</v>
      </c>
      <c r="G31" s="189"/>
      <c r="H31" s="183">
        <f t="shared" si="1"/>
        <v>47</v>
      </c>
      <c r="I31" s="223"/>
      <c r="J31" s="189">
        <v>23</v>
      </c>
      <c r="K31" s="189">
        <v>273</v>
      </c>
      <c r="L31" s="189">
        <v>76</v>
      </c>
      <c r="M31" s="189">
        <v>197</v>
      </c>
      <c r="O31" s="228">
        <v>18</v>
      </c>
      <c r="P31" s="189">
        <v>370</v>
      </c>
      <c r="Q31" s="189">
        <v>119</v>
      </c>
      <c r="R31" s="189">
        <v>251</v>
      </c>
      <c r="S31" s="315"/>
      <c r="T31" s="189">
        <v>6</v>
      </c>
      <c r="U31" s="189">
        <v>177</v>
      </c>
      <c r="V31" s="189">
        <v>84</v>
      </c>
      <c r="W31" s="189">
        <v>93</v>
      </c>
      <c r="Y31" s="189"/>
      <c r="Z31" s="189"/>
      <c r="AA31" s="189"/>
      <c r="AB31" s="189"/>
    </row>
    <row r="32" spans="1:28">
      <c r="A32" s="21" t="s">
        <v>101</v>
      </c>
      <c r="B32" s="19" t="s">
        <v>255</v>
      </c>
      <c r="C32" s="11"/>
      <c r="D32" s="190"/>
      <c r="E32" s="7">
        <v>18</v>
      </c>
      <c r="F32" s="228">
        <f t="shared" si="0"/>
        <v>51</v>
      </c>
      <c r="G32" s="189"/>
      <c r="H32" s="183">
        <f t="shared" si="1"/>
        <v>51</v>
      </c>
      <c r="I32" s="11"/>
      <c r="J32" s="179">
        <v>17</v>
      </c>
      <c r="K32" s="189">
        <v>229</v>
      </c>
      <c r="L32" s="189">
        <v>76</v>
      </c>
      <c r="M32" s="189">
        <v>153</v>
      </c>
      <c r="O32" s="315">
        <v>17</v>
      </c>
      <c r="P32" s="315">
        <v>362</v>
      </c>
      <c r="Q32" s="315">
        <v>119</v>
      </c>
      <c r="R32" s="315">
        <v>243</v>
      </c>
      <c r="T32" s="228">
        <v>17</v>
      </c>
      <c r="U32" s="228">
        <v>241</v>
      </c>
      <c r="V32" s="228">
        <v>84</v>
      </c>
      <c r="W32" s="228">
        <v>157</v>
      </c>
      <c r="Y32" s="179"/>
      <c r="Z32" s="179"/>
      <c r="AA32" s="179"/>
      <c r="AB32" s="179"/>
    </row>
    <row r="33" spans="1:28">
      <c r="A33" s="21" t="s">
        <v>60</v>
      </c>
      <c r="B33" s="19" t="s">
        <v>248</v>
      </c>
      <c r="C33" s="11"/>
      <c r="D33" s="190"/>
      <c r="E33" s="7">
        <v>19</v>
      </c>
      <c r="F33" s="228">
        <f t="shared" si="0"/>
        <v>52</v>
      </c>
      <c r="G33" s="189"/>
      <c r="H33" s="183">
        <f t="shared" si="1"/>
        <v>52</v>
      </c>
      <c r="I33" s="11"/>
      <c r="J33" s="315">
        <v>15</v>
      </c>
      <c r="K33" s="315">
        <v>198</v>
      </c>
      <c r="L33" s="315">
        <v>76</v>
      </c>
      <c r="M33" s="315">
        <v>122</v>
      </c>
      <c r="O33" s="315">
        <v>21</v>
      </c>
      <c r="P33" s="315">
        <v>439</v>
      </c>
      <c r="Q33" s="315">
        <v>119</v>
      </c>
      <c r="R33" s="315">
        <v>320</v>
      </c>
      <c r="T33" s="315">
        <v>16</v>
      </c>
      <c r="U33" s="179">
        <v>229</v>
      </c>
      <c r="V33" s="179">
        <v>84</v>
      </c>
      <c r="W33" s="179">
        <v>145</v>
      </c>
      <c r="Y33" s="246"/>
      <c r="Z33" s="246"/>
      <c r="AA33" s="246"/>
      <c r="AB33" s="246"/>
    </row>
    <row r="34" spans="1:28">
      <c r="A34" s="160" t="s">
        <v>194</v>
      </c>
      <c r="B34" s="19" t="s">
        <v>229</v>
      </c>
      <c r="C34" s="11"/>
      <c r="D34" s="228"/>
      <c r="E34" s="7">
        <v>20</v>
      </c>
      <c r="F34" s="228">
        <f t="shared" si="0"/>
        <v>54</v>
      </c>
      <c r="G34" s="228"/>
      <c r="H34" s="183">
        <f t="shared" si="1"/>
        <v>54</v>
      </c>
      <c r="I34" s="11"/>
      <c r="J34" s="315">
        <v>10</v>
      </c>
      <c r="K34" s="315">
        <v>171</v>
      </c>
      <c r="L34" s="315">
        <v>72</v>
      </c>
      <c r="M34" s="315">
        <v>69</v>
      </c>
      <c r="N34" s="223" t="s">
        <v>227</v>
      </c>
      <c r="O34" s="189">
        <v>23</v>
      </c>
      <c r="P34" s="179">
        <v>510</v>
      </c>
      <c r="Q34" s="179">
        <v>119</v>
      </c>
      <c r="R34" s="179">
        <v>571</v>
      </c>
      <c r="T34" s="179">
        <v>21</v>
      </c>
      <c r="U34" s="179">
        <v>286</v>
      </c>
      <c r="V34" s="179">
        <v>84</v>
      </c>
      <c r="W34" s="179">
        <v>202</v>
      </c>
      <c r="Y34" s="179"/>
      <c r="Z34" s="179"/>
      <c r="AA34" s="179"/>
      <c r="AB34" s="179"/>
    </row>
    <row r="35" spans="1:28">
      <c r="A35" s="160" t="s">
        <v>237</v>
      </c>
      <c r="B35" s="19" t="s">
        <v>254</v>
      </c>
      <c r="C35" s="11"/>
      <c r="D35" s="179"/>
      <c r="E35" s="7">
        <v>21</v>
      </c>
      <c r="F35" s="228">
        <f t="shared" si="0"/>
        <v>59</v>
      </c>
      <c r="G35" s="228"/>
      <c r="H35" s="183">
        <f t="shared" si="1"/>
        <v>59</v>
      </c>
      <c r="I35" s="223" t="s">
        <v>227</v>
      </c>
      <c r="J35" s="179">
        <v>26</v>
      </c>
      <c r="K35" s="179">
        <v>304</v>
      </c>
      <c r="L35" s="179">
        <v>76</v>
      </c>
      <c r="M35" s="179">
        <v>312</v>
      </c>
      <c r="N35" s="223" t="s">
        <v>227</v>
      </c>
      <c r="O35" s="179">
        <v>23</v>
      </c>
      <c r="P35" s="179">
        <v>510</v>
      </c>
      <c r="Q35" s="179">
        <v>119</v>
      </c>
      <c r="R35" s="179">
        <v>571</v>
      </c>
      <c r="T35" s="179">
        <v>10</v>
      </c>
      <c r="U35" s="179">
        <v>205</v>
      </c>
      <c r="V35" s="179">
        <v>84</v>
      </c>
      <c r="W35" s="179">
        <v>121</v>
      </c>
      <c r="Y35" s="228"/>
      <c r="Z35" s="228"/>
      <c r="AA35" s="228"/>
      <c r="AB35" s="228"/>
    </row>
    <row r="36" spans="1:28">
      <c r="A36" t="s">
        <v>195</v>
      </c>
      <c r="B36" s="19" t="s">
        <v>233</v>
      </c>
      <c r="C36" s="11"/>
      <c r="D36" s="228"/>
      <c r="E36" s="7">
        <v>22</v>
      </c>
      <c r="F36" s="228">
        <f t="shared" si="0"/>
        <v>65</v>
      </c>
      <c r="G36" s="228"/>
      <c r="H36" s="183">
        <f t="shared" si="1"/>
        <v>65</v>
      </c>
      <c r="I36" s="223" t="s">
        <v>227</v>
      </c>
      <c r="J36" s="228">
        <v>26</v>
      </c>
      <c r="K36" s="228">
        <v>304</v>
      </c>
      <c r="L36" s="228">
        <v>76</v>
      </c>
      <c r="M36" s="228">
        <v>312</v>
      </c>
      <c r="O36" s="228">
        <v>19</v>
      </c>
      <c r="P36" s="228">
        <v>406</v>
      </c>
      <c r="Q36" s="228">
        <v>119</v>
      </c>
      <c r="R36" s="228">
        <v>287</v>
      </c>
      <c r="T36" s="228">
        <v>20</v>
      </c>
      <c r="U36" s="228">
        <v>245</v>
      </c>
      <c r="V36" s="228">
        <v>63</v>
      </c>
      <c r="W36" s="228">
        <v>182</v>
      </c>
      <c r="Y36" s="246"/>
      <c r="Z36" s="246"/>
      <c r="AA36" s="246"/>
      <c r="AB36" s="246"/>
    </row>
    <row r="37" spans="1:28">
      <c r="A37" s="160" t="s">
        <v>191</v>
      </c>
      <c r="B37" s="11" t="s">
        <v>261</v>
      </c>
      <c r="E37" s="7">
        <v>23</v>
      </c>
      <c r="F37" s="228">
        <f t="shared" si="0"/>
        <v>69</v>
      </c>
      <c r="H37" s="183">
        <f t="shared" si="1"/>
        <v>69</v>
      </c>
      <c r="J37" s="315">
        <v>20</v>
      </c>
      <c r="K37" s="315">
        <v>262</v>
      </c>
      <c r="L37" s="315">
        <v>76</v>
      </c>
      <c r="M37" s="315">
        <v>186</v>
      </c>
      <c r="O37" s="228">
        <v>20</v>
      </c>
      <c r="P37" s="228">
        <v>428</v>
      </c>
      <c r="Q37" s="228">
        <v>119</v>
      </c>
      <c r="R37" s="228">
        <v>309</v>
      </c>
      <c r="T37" s="228">
        <v>29</v>
      </c>
      <c r="U37" s="228">
        <v>343</v>
      </c>
      <c r="V37" s="228">
        <v>84</v>
      </c>
      <c r="W37" s="228">
        <v>259</v>
      </c>
    </row>
    <row r="38" spans="1:28">
      <c r="A38" s="160" t="s">
        <v>36</v>
      </c>
      <c r="B38" s="11" t="s">
        <v>261</v>
      </c>
      <c r="E38" s="7">
        <v>24</v>
      </c>
      <c r="F38" s="228">
        <f t="shared" si="0"/>
        <v>70</v>
      </c>
      <c r="G38" s="315"/>
      <c r="H38" s="183">
        <f t="shared" si="1"/>
        <v>70</v>
      </c>
      <c r="J38" s="228">
        <v>20</v>
      </c>
      <c r="K38" s="228">
        <v>262</v>
      </c>
      <c r="L38" s="228">
        <v>76</v>
      </c>
      <c r="M38" s="228">
        <v>186</v>
      </c>
      <c r="N38" s="223" t="s">
        <v>227</v>
      </c>
      <c r="O38" s="228">
        <v>23</v>
      </c>
      <c r="P38" s="228">
        <v>510</v>
      </c>
      <c r="Q38" s="228">
        <v>119</v>
      </c>
      <c r="R38" s="228">
        <v>571</v>
      </c>
      <c r="S38" t="s">
        <v>227</v>
      </c>
      <c r="T38" s="223">
        <v>27</v>
      </c>
      <c r="U38" s="228">
        <v>289</v>
      </c>
      <c r="V38" s="228">
        <v>84</v>
      </c>
      <c r="W38" s="228">
        <v>273</v>
      </c>
    </row>
    <row r="39" spans="1:28">
      <c r="A39" t="s">
        <v>31</v>
      </c>
      <c r="B39" s="19" t="s">
        <v>243</v>
      </c>
      <c r="C39" s="11"/>
      <c r="D39" s="228"/>
      <c r="E39" s="7" t="s">
        <v>274</v>
      </c>
      <c r="F39" s="228">
        <f t="shared" si="0"/>
        <v>71</v>
      </c>
      <c r="G39" s="228"/>
      <c r="H39" s="183">
        <f t="shared" si="1"/>
        <v>71</v>
      </c>
      <c r="I39" s="11"/>
      <c r="J39" s="315">
        <v>24</v>
      </c>
      <c r="K39" s="315">
        <v>286</v>
      </c>
      <c r="L39" s="315">
        <v>76</v>
      </c>
      <c r="M39" s="315">
        <v>210</v>
      </c>
      <c r="N39" s="223" t="s">
        <v>227</v>
      </c>
      <c r="O39" s="315">
        <v>23</v>
      </c>
      <c r="P39" s="315">
        <v>510</v>
      </c>
      <c r="Q39" s="315">
        <v>119</v>
      </c>
      <c r="R39" s="315">
        <v>571</v>
      </c>
      <c r="T39" s="228">
        <v>24</v>
      </c>
      <c r="U39" s="228">
        <v>313</v>
      </c>
      <c r="V39" s="228">
        <v>84</v>
      </c>
      <c r="W39" s="228">
        <v>229</v>
      </c>
      <c r="Y39" s="246"/>
      <c r="Z39" s="246"/>
      <c r="AA39" s="246"/>
      <c r="AB39" s="246"/>
    </row>
    <row r="40" spans="1:28">
      <c r="A40" s="160" t="s">
        <v>238</v>
      </c>
      <c r="B40" s="19" t="s">
        <v>251</v>
      </c>
      <c r="C40" s="11"/>
      <c r="D40" s="246"/>
      <c r="E40" s="7" t="s">
        <v>274</v>
      </c>
      <c r="F40" s="246">
        <f t="shared" si="0"/>
        <v>71</v>
      </c>
      <c r="G40" s="246"/>
      <c r="H40" s="183">
        <f t="shared" si="1"/>
        <v>71</v>
      </c>
      <c r="I40" s="223" t="s">
        <v>227</v>
      </c>
      <c r="J40" s="246">
        <v>26</v>
      </c>
      <c r="K40" s="246">
        <v>304</v>
      </c>
      <c r="L40" s="246">
        <v>76</v>
      </c>
      <c r="M40" s="246">
        <v>312</v>
      </c>
      <c r="N40" s="223" t="s">
        <v>227</v>
      </c>
      <c r="O40" s="246">
        <v>23</v>
      </c>
      <c r="P40" s="246">
        <v>510</v>
      </c>
      <c r="Q40" s="246">
        <v>119</v>
      </c>
      <c r="R40" s="246">
        <v>571</v>
      </c>
      <c r="S40" s="223"/>
      <c r="T40" s="246">
        <v>22</v>
      </c>
      <c r="U40" s="246">
        <v>273</v>
      </c>
      <c r="V40" s="246">
        <v>63</v>
      </c>
      <c r="W40" s="246">
        <v>210</v>
      </c>
      <c r="Y40" s="246"/>
      <c r="Z40" s="246"/>
      <c r="AA40" s="246"/>
      <c r="AB40" s="246"/>
    </row>
    <row r="41" spans="1:28">
      <c r="A41" s="160" t="s">
        <v>215</v>
      </c>
      <c r="B41" s="11">
        <v>3</v>
      </c>
      <c r="E41" s="7">
        <v>27</v>
      </c>
      <c r="F41" s="315">
        <f t="shared" si="0"/>
        <v>72</v>
      </c>
      <c r="G41" s="315"/>
      <c r="H41" s="183">
        <f t="shared" si="1"/>
        <v>72</v>
      </c>
      <c r="J41" s="315">
        <v>22</v>
      </c>
      <c r="K41" s="315">
        <v>271</v>
      </c>
      <c r="L41" s="315">
        <v>76</v>
      </c>
      <c r="M41" s="315">
        <v>195</v>
      </c>
      <c r="N41" s="223" t="s">
        <v>227</v>
      </c>
      <c r="O41" s="315">
        <v>23</v>
      </c>
      <c r="P41" s="315">
        <v>510</v>
      </c>
      <c r="Q41" s="315">
        <v>119</v>
      </c>
      <c r="R41" s="315">
        <v>571</v>
      </c>
      <c r="S41" t="s">
        <v>227</v>
      </c>
      <c r="T41" s="223">
        <v>27</v>
      </c>
      <c r="U41" s="315">
        <v>289</v>
      </c>
      <c r="V41" s="315">
        <v>84</v>
      </c>
      <c r="W41" s="315">
        <v>273</v>
      </c>
    </row>
    <row r="42" spans="1:28">
      <c r="A42" s="160" t="s">
        <v>201</v>
      </c>
      <c r="B42" s="196" t="s">
        <v>261</v>
      </c>
      <c r="E42" s="7">
        <v>28</v>
      </c>
      <c r="F42" s="315">
        <f t="shared" si="0"/>
        <v>73</v>
      </c>
      <c r="G42" s="315"/>
      <c r="H42" s="183">
        <f t="shared" si="1"/>
        <v>73</v>
      </c>
      <c r="J42" s="315">
        <v>25</v>
      </c>
      <c r="K42" s="315">
        <v>288</v>
      </c>
      <c r="L42" s="315">
        <v>76</v>
      </c>
      <c r="M42" s="315">
        <v>212</v>
      </c>
      <c r="N42" s="223" t="s">
        <v>227</v>
      </c>
      <c r="O42" s="315">
        <v>23</v>
      </c>
      <c r="P42" s="315">
        <v>510</v>
      </c>
      <c r="Q42" s="315">
        <v>119</v>
      </c>
      <c r="R42" s="315">
        <v>571</v>
      </c>
      <c r="T42" s="315">
        <v>25</v>
      </c>
      <c r="U42" s="315">
        <v>218</v>
      </c>
      <c r="V42" s="315">
        <v>84</v>
      </c>
      <c r="W42" s="315">
        <v>234</v>
      </c>
    </row>
    <row r="43" spans="1:28">
      <c r="A43" s="160" t="s">
        <v>234</v>
      </c>
      <c r="B43" s="11" t="s">
        <v>124</v>
      </c>
      <c r="D43" s="315"/>
      <c r="E43" s="7">
        <v>29</v>
      </c>
      <c r="F43" s="315">
        <f t="shared" si="0"/>
        <v>74</v>
      </c>
      <c r="G43" s="315"/>
      <c r="H43" s="183">
        <f t="shared" si="1"/>
        <v>74</v>
      </c>
      <c r="I43" s="223" t="s">
        <v>227</v>
      </c>
      <c r="J43" s="315">
        <v>26</v>
      </c>
      <c r="K43" s="315">
        <v>304</v>
      </c>
      <c r="L43" s="315">
        <v>76</v>
      </c>
      <c r="M43" s="315">
        <v>312</v>
      </c>
      <c r="N43" s="223"/>
      <c r="O43" s="315">
        <v>22</v>
      </c>
      <c r="P43" s="315">
        <v>471</v>
      </c>
      <c r="Q43" s="315">
        <v>119</v>
      </c>
      <c r="R43" s="315">
        <v>352</v>
      </c>
      <c r="S43" s="223"/>
      <c r="T43" s="315">
        <v>26</v>
      </c>
      <c r="U43" s="315">
        <v>338</v>
      </c>
      <c r="V43" s="315">
        <v>84</v>
      </c>
      <c r="W43" s="315">
        <v>254</v>
      </c>
      <c r="Y43" s="315"/>
      <c r="Z43" s="315"/>
      <c r="AA43" s="315"/>
      <c r="AB43" s="315"/>
    </row>
    <row r="44" spans="1:28">
      <c r="A44" t="s">
        <v>54</v>
      </c>
      <c r="B44" s="19" t="s">
        <v>261</v>
      </c>
      <c r="C44" s="11"/>
      <c r="D44" s="315"/>
      <c r="E44" s="7">
        <v>30</v>
      </c>
      <c r="F44" s="315">
        <f t="shared" si="0"/>
        <v>76</v>
      </c>
      <c r="G44" s="315"/>
      <c r="H44" s="183">
        <f t="shared" si="1"/>
        <v>76</v>
      </c>
      <c r="I44" s="223" t="s">
        <v>227</v>
      </c>
      <c r="J44" s="315">
        <v>26</v>
      </c>
      <c r="K44" s="315">
        <v>304</v>
      </c>
      <c r="L44" s="315">
        <v>76</v>
      </c>
      <c r="M44" s="315">
        <v>312</v>
      </c>
      <c r="N44" s="223" t="s">
        <v>227</v>
      </c>
      <c r="O44" s="315">
        <v>23</v>
      </c>
      <c r="P44" s="315">
        <v>510</v>
      </c>
      <c r="Q44" s="315">
        <v>119</v>
      </c>
      <c r="R44" s="315">
        <v>571</v>
      </c>
      <c r="S44" s="223" t="s">
        <v>227</v>
      </c>
      <c r="T44" s="223">
        <v>27</v>
      </c>
      <c r="U44" s="315">
        <v>289</v>
      </c>
      <c r="V44" s="315">
        <v>84</v>
      </c>
      <c r="W44" s="315">
        <v>273</v>
      </c>
      <c r="X44" s="223"/>
      <c r="Y44" s="315"/>
      <c r="Z44" s="315"/>
      <c r="AA44" s="315"/>
      <c r="AB44" s="315"/>
    </row>
    <row r="45" spans="1:28">
      <c r="J45" s="315"/>
      <c r="K45" s="315"/>
      <c r="L45" s="315"/>
      <c r="M45" s="315"/>
    </row>
    <row r="46" spans="1:28">
      <c r="J46" s="315"/>
      <c r="K46" s="315"/>
      <c r="L46" s="315"/>
      <c r="M46" s="315"/>
    </row>
    <row r="47" spans="1:28">
      <c r="J47" s="315"/>
      <c r="K47" s="315"/>
      <c r="L47" s="315"/>
      <c r="M47" s="315"/>
    </row>
    <row r="48" spans="1:28">
      <c r="J48" s="315"/>
      <c r="K48" s="315"/>
      <c r="L48" s="315"/>
      <c r="M48" s="315"/>
    </row>
    <row r="49" spans="10:13">
      <c r="J49" s="315"/>
      <c r="K49" s="315"/>
      <c r="L49" s="315"/>
      <c r="M49" s="315"/>
    </row>
    <row r="50" spans="10:13">
      <c r="J50" s="315"/>
      <c r="K50" s="315"/>
      <c r="L50" s="315"/>
      <c r="M50" s="315"/>
    </row>
    <row r="51" spans="10:13">
      <c r="J51" s="315"/>
      <c r="K51" s="315"/>
      <c r="L51" s="315"/>
      <c r="M51" s="315"/>
    </row>
    <row r="52" spans="10:13">
      <c r="J52" s="315"/>
      <c r="K52" s="315"/>
      <c r="L52" s="315"/>
      <c r="M52" s="315"/>
    </row>
    <row r="53" spans="10:13">
      <c r="J53" s="315"/>
      <c r="K53" s="315"/>
      <c r="L53" s="315"/>
      <c r="M53" s="315"/>
    </row>
    <row r="54" spans="10:13">
      <c r="J54" s="315"/>
      <c r="K54" s="315"/>
      <c r="L54" s="315"/>
      <c r="M54" s="315"/>
    </row>
    <row r="55" spans="10:13">
      <c r="J55" s="315"/>
      <c r="K55" s="315"/>
      <c r="L55" s="315"/>
      <c r="M55" s="315"/>
    </row>
    <row r="56" spans="10:13">
      <c r="J56" s="315"/>
      <c r="K56" s="315"/>
      <c r="L56" s="315"/>
      <c r="M56" s="315"/>
    </row>
    <row r="57" spans="10:13">
      <c r="J57" s="315"/>
      <c r="K57" s="315"/>
      <c r="L57" s="315"/>
      <c r="M57" s="315"/>
    </row>
  </sheetData>
  <sortState ref="A15:AB44">
    <sortCondition ref="F15:F44"/>
  </sortState>
  <mergeCells count="15">
    <mergeCell ref="D7:H7"/>
    <mergeCell ref="J7:M7"/>
    <mergeCell ref="J8:M8"/>
    <mergeCell ref="J9:M9"/>
    <mergeCell ref="Y10:AB10"/>
    <mergeCell ref="O7:R7"/>
    <mergeCell ref="T7:W7"/>
    <mergeCell ref="Y7:AB7"/>
    <mergeCell ref="O8:R8"/>
    <mergeCell ref="T8:W8"/>
    <mergeCell ref="Y8:AB8"/>
    <mergeCell ref="O9:R9"/>
    <mergeCell ref="T9:W9"/>
    <mergeCell ref="Y9:AB9"/>
    <mergeCell ref="T10:W10"/>
  </mergeCells>
  <pageMargins left="0.7" right="0.7" top="0.75" bottom="0.75" header="0.3" footer="0.3"/>
  <pageSetup paperSize="9" scale="63" orientation="landscape" r:id="rId1"/>
  <ignoredErrors>
    <ignoredError sqref="B15:B21 B45:B48 B39:B43 B22:B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C38"/>
  <sheetViews>
    <sheetView workbookViewId="0">
      <selection activeCell="AF18" sqref="AF18"/>
    </sheetView>
  </sheetViews>
  <sheetFormatPr defaultRowHeight="12.75"/>
  <cols>
    <col min="1" max="1" width="4.140625" customWidth="1"/>
    <col min="2" max="2" width="4.85546875" customWidth="1"/>
    <col min="3" max="3" width="17.42578125" customWidth="1"/>
    <col min="4" max="4" width="4.42578125" customWidth="1"/>
    <col min="5" max="5" width="4" customWidth="1"/>
    <col min="6" max="6" width="6.140625" customWidth="1"/>
    <col min="7" max="7" width="7.140625" customWidth="1"/>
    <col min="8" max="8" width="5.85546875" customWidth="1"/>
    <col min="9" max="9" width="7.140625" customWidth="1"/>
    <col min="10" max="10" width="6.28515625" customWidth="1"/>
    <col min="11" max="11" width="6.5703125" customWidth="1"/>
    <col min="12" max="12" width="7.140625" customWidth="1"/>
    <col min="13" max="13" width="6.28515625" customWidth="1"/>
    <col min="14" max="15" width="6.5703125" customWidth="1"/>
    <col min="16" max="16" width="5.7109375" customWidth="1"/>
    <col min="17" max="17" width="6.7109375" customWidth="1"/>
    <col min="18" max="18" width="5.42578125" customWidth="1"/>
    <col min="19" max="19" width="4.28515625" customWidth="1"/>
    <col min="20" max="20" width="5.85546875" customWidth="1"/>
    <col min="21" max="47" width="7" customWidth="1"/>
  </cols>
  <sheetData>
    <row r="1" spans="1:29" ht="27">
      <c r="A1" s="336"/>
      <c r="B1" s="336"/>
      <c r="C1" s="127" t="s">
        <v>114</v>
      </c>
      <c r="D1" s="12"/>
      <c r="E1" s="336"/>
      <c r="F1" s="5"/>
      <c r="G1" s="9"/>
      <c r="H1" s="336"/>
      <c r="I1" s="5"/>
      <c r="J1" s="9" t="s">
        <v>302</v>
      </c>
      <c r="K1" s="5"/>
      <c r="L1" s="5"/>
      <c r="M1" s="336"/>
      <c r="N1" s="5"/>
    </row>
    <row r="2" spans="1:29" ht="20.25">
      <c r="A2" s="336"/>
      <c r="B2" s="336"/>
      <c r="D2" s="11"/>
      <c r="E2" s="129"/>
      <c r="F2" s="5"/>
      <c r="G2" s="9"/>
      <c r="H2" s="336"/>
      <c r="I2" s="5"/>
      <c r="J2" s="9" t="s">
        <v>303</v>
      </c>
      <c r="K2" s="5"/>
      <c r="L2" s="5"/>
      <c r="M2" s="336"/>
      <c r="N2" s="5"/>
    </row>
    <row r="3" spans="1:29" ht="23.25">
      <c r="A3" s="336"/>
      <c r="B3" s="336"/>
      <c r="C3" s="85" t="s">
        <v>301</v>
      </c>
      <c r="D3" s="11"/>
      <c r="E3" s="5"/>
      <c r="F3" s="5"/>
      <c r="G3" s="6"/>
      <c r="H3" s="5"/>
      <c r="I3" s="5"/>
      <c r="J3" s="5"/>
      <c r="K3" s="5"/>
      <c r="L3" s="5"/>
      <c r="M3" s="5"/>
      <c r="N3" s="5"/>
    </row>
    <row r="4" spans="1:29" ht="20.25">
      <c r="A4" s="336"/>
      <c r="B4" s="336"/>
      <c r="C4" s="159"/>
      <c r="D4" s="13"/>
      <c r="E4" s="5"/>
      <c r="F4" s="17"/>
      <c r="G4" s="5"/>
      <c r="H4" s="5"/>
      <c r="J4" s="5"/>
      <c r="K4" s="5"/>
      <c r="M4" s="5"/>
      <c r="N4" s="5"/>
    </row>
    <row r="5" spans="1:29" ht="13.5" thickBot="1">
      <c r="A5" s="337"/>
      <c r="B5" s="336"/>
      <c r="D5" s="11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9" ht="13.5" thickBot="1">
      <c r="A6" s="398" t="s">
        <v>84</v>
      </c>
      <c r="B6" s="398"/>
      <c r="D6" s="11"/>
      <c r="E6" s="5"/>
      <c r="F6" s="421" t="s">
        <v>304</v>
      </c>
      <c r="G6" s="405"/>
      <c r="H6" s="406"/>
      <c r="I6" s="421" t="s">
        <v>305</v>
      </c>
      <c r="J6" s="405"/>
      <c r="K6" s="406"/>
      <c r="L6" s="421" t="s">
        <v>320</v>
      </c>
      <c r="M6" s="405"/>
      <c r="N6" s="406"/>
      <c r="O6" s="421" t="s">
        <v>319</v>
      </c>
      <c r="P6" s="405"/>
      <c r="Q6" s="406"/>
      <c r="R6" s="436" t="s">
        <v>321</v>
      </c>
      <c r="S6" s="437"/>
      <c r="T6" s="406"/>
      <c r="U6" s="421" t="s">
        <v>329</v>
      </c>
      <c r="V6" s="405"/>
      <c r="W6" s="406"/>
      <c r="X6" s="421" t="s">
        <v>335</v>
      </c>
      <c r="Y6" s="405"/>
      <c r="Z6" s="406"/>
      <c r="AA6" s="421" t="s">
        <v>336</v>
      </c>
      <c r="AB6" s="405"/>
      <c r="AC6" s="406"/>
    </row>
    <row r="7" spans="1:29">
      <c r="A7" s="398" t="s">
        <v>83</v>
      </c>
      <c r="B7" s="398"/>
      <c r="D7" s="11"/>
      <c r="E7" s="5"/>
      <c r="F7" s="407" t="s">
        <v>43</v>
      </c>
      <c r="G7" s="408"/>
      <c r="H7" s="344" t="s">
        <v>44</v>
      </c>
      <c r="I7" s="407" t="s">
        <v>43</v>
      </c>
      <c r="J7" s="408"/>
      <c r="K7" s="344" t="s">
        <v>44</v>
      </c>
      <c r="L7" s="407" t="s">
        <v>43</v>
      </c>
      <c r="M7" s="408"/>
      <c r="N7" s="344" t="s">
        <v>44</v>
      </c>
      <c r="O7" s="407" t="s">
        <v>43</v>
      </c>
      <c r="P7" s="408"/>
      <c r="Q7" s="371" t="s">
        <v>44</v>
      </c>
      <c r="R7" s="438" t="s">
        <v>43</v>
      </c>
      <c r="S7" s="439"/>
      <c r="T7" s="372"/>
      <c r="U7" s="407" t="s">
        <v>43</v>
      </c>
      <c r="V7" s="408"/>
      <c r="W7" s="371" t="s">
        <v>44</v>
      </c>
      <c r="X7" s="407" t="s">
        <v>43</v>
      </c>
      <c r="Y7" s="408"/>
      <c r="Z7" s="344" t="s">
        <v>44</v>
      </c>
      <c r="AA7" s="407" t="s">
        <v>43</v>
      </c>
      <c r="AB7" s="408"/>
      <c r="AC7" s="344" t="s">
        <v>44</v>
      </c>
    </row>
    <row r="8" spans="1:29" ht="13.5" thickBot="1">
      <c r="A8" s="336"/>
      <c r="B8" s="23"/>
      <c r="D8" s="11"/>
      <c r="E8" s="5"/>
      <c r="F8" s="345">
        <v>1</v>
      </c>
      <c r="G8" s="346">
        <v>2</v>
      </c>
      <c r="H8" s="347" t="s">
        <v>46</v>
      </c>
      <c r="I8" s="345">
        <v>3</v>
      </c>
      <c r="J8" s="346">
        <v>4</v>
      </c>
      <c r="K8" s="348" t="s">
        <v>46</v>
      </c>
      <c r="L8" s="345">
        <v>5</v>
      </c>
      <c r="M8" s="346">
        <v>6</v>
      </c>
      <c r="N8" s="348" t="s">
        <v>46</v>
      </c>
      <c r="O8" s="345">
        <v>7</v>
      </c>
      <c r="P8" s="346">
        <v>8</v>
      </c>
      <c r="Q8" s="369" t="s">
        <v>46</v>
      </c>
      <c r="R8" s="440" t="s">
        <v>327</v>
      </c>
      <c r="S8" s="441"/>
      <c r="T8" s="370"/>
      <c r="U8" s="345">
        <v>9</v>
      </c>
      <c r="V8" s="346">
        <v>10</v>
      </c>
      <c r="W8" s="369" t="s">
        <v>46</v>
      </c>
      <c r="X8" s="345">
        <v>11</v>
      </c>
      <c r="Y8" s="346">
        <v>12</v>
      </c>
      <c r="Z8" s="348" t="s">
        <v>46</v>
      </c>
      <c r="AA8" s="345">
        <v>11</v>
      </c>
      <c r="AB8" s="346">
        <v>12</v>
      </c>
      <c r="AC8" s="348" t="s">
        <v>46</v>
      </c>
    </row>
    <row r="9" spans="1:29">
      <c r="A9" s="336"/>
      <c r="B9" s="23"/>
      <c r="D9" s="11"/>
      <c r="E9" s="5"/>
      <c r="F9" s="5"/>
      <c r="G9" s="5"/>
      <c r="I9" s="5"/>
      <c r="J9" s="5"/>
      <c r="L9" s="5"/>
      <c r="M9" s="5"/>
      <c r="O9" s="5"/>
      <c r="P9" s="5"/>
      <c r="U9" s="5"/>
      <c r="V9" s="5"/>
      <c r="X9" s="5"/>
      <c r="Y9" s="5"/>
      <c r="AA9" s="5"/>
      <c r="AB9" s="5"/>
    </row>
    <row r="10" spans="1:29">
      <c r="A10" s="388"/>
      <c r="B10" s="388"/>
      <c r="C10" t="s">
        <v>101</v>
      </c>
      <c r="D10" s="19" t="s">
        <v>255</v>
      </c>
      <c r="F10" s="350"/>
      <c r="G10" s="349"/>
      <c r="H10" s="257"/>
      <c r="I10" s="338"/>
      <c r="J10" s="338"/>
      <c r="K10" s="257"/>
      <c r="L10" s="338"/>
      <c r="M10" s="338"/>
      <c r="N10" s="257"/>
      <c r="O10" s="361"/>
      <c r="P10" s="361"/>
      <c r="Q10" s="257"/>
      <c r="S10" s="373"/>
      <c r="T10" s="257"/>
      <c r="U10" s="374">
        <v>2</v>
      </c>
      <c r="V10" s="374">
        <v>12</v>
      </c>
      <c r="W10" s="257">
        <f>SUM(U10:V10)/2</f>
        <v>7</v>
      </c>
      <c r="X10" s="381">
        <v>8</v>
      </c>
      <c r="Y10" s="381">
        <v>8</v>
      </c>
      <c r="Z10" s="257">
        <f>SUM(X10:Y10)/2</f>
        <v>8</v>
      </c>
      <c r="AA10" s="384"/>
      <c r="AB10" s="384"/>
      <c r="AC10" s="257"/>
    </row>
    <row r="11" spans="1:29">
      <c r="A11" s="388">
        <v>12</v>
      </c>
      <c r="B11" s="388"/>
      <c r="C11" t="s">
        <v>38</v>
      </c>
      <c r="D11" s="19" t="s">
        <v>242</v>
      </c>
      <c r="F11" s="338"/>
      <c r="G11" s="350"/>
      <c r="H11" s="255"/>
      <c r="I11" s="338">
        <v>1</v>
      </c>
      <c r="J11" s="338">
        <v>1</v>
      </c>
      <c r="K11" s="255">
        <f>SUM(I11:J11)/2</f>
        <v>1</v>
      </c>
      <c r="L11" s="338">
        <v>1</v>
      </c>
      <c r="M11" s="338">
        <v>2</v>
      </c>
      <c r="N11" s="255">
        <f>SUM(L11:M11)/2</f>
        <v>1.5</v>
      </c>
      <c r="O11" s="361">
        <v>2</v>
      </c>
      <c r="P11" s="361">
        <v>1</v>
      </c>
      <c r="Q11" s="255">
        <f>SUM(O11:P11)/2</f>
        <v>1.5</v>
      </c>
      <c r="S11" s="373">
        <v>1</v>
      </c>
      <c r="T11" s="255"/>
      <c r="U11" s="374">
        <v>7</v>
      </c>
      <c r="V11" s="374">
        <v>7</v>
      </c>
      <c r="W11" s="255">
        <f>SUM(U11:V11)/2</f>
        <v>7</v>
      </c>
      <c r="X11" s="381">
        <v>5</v>
      </c>
      <c r="Y11" s="381">
        <v>1</v>
      </c>
      <c r="Z11" s="255">
        <f>SUM(X11:Y11)/2</f>
        <v>3</v>
      </c>
      <c r="AA11" s="384">
        <v>10</v>
      </c>
      <c r="AB11" s="384">
        <v>8</v>
      </c>
      <c r="AC11" s="255">
        <f>SUM(AA11:AB11)/2</f>
        <v>9</v>
      </c>
    </row>
    <row r="12" spans="1:29">
      <c r="A12" s="388">
        <v>3</v>
      </c>
      <c r="B12" s="388"/>
      <c r="C12" s="160" t="s">
        <v>60</v>
      </c>
      <c r="D12" s="19" t="s">
        <v>248</v>
      </c>
      <c r="F12" s="81">
        <v>9</v>
      </c>
      <c r="G12" s="81">
        <v>10</v>
      </c>
      <c r="H12" s="255">
        <f>SUM(F12:G12)/2</f>
        <v>9.5</v>
      </c>
      <c r="I12" s="338">
        <v>13</v>
      </c>
      <c r="J12" s="338" t="s">
        <v>317</v>
      </c>
      <c r="K12" s="255"/>
      <c r="L12" s="338"/>
      <c r="M12" s="338"/>
      <c r="N12" s="255"/>
      <c r="O12" s="361"/>
      <c r="P12" s="361"/>
      <c r="Q12" s="255"/>
      <c r="S12" s="373"/>
      <c r="T12" s="255"/>
      <c r="U12" s="374"/>
      <c r="V12" s="374"/>
      <c r="W12" s="255"/>
      <c r="X12" s="381"/>
      <c r="Y12" s="381"/>
      <c r="Z12" s="255"/>
      <c r="AA12" s="384"/>
      <c r="AB12" s="384"/>
      <c r="AC12" s="255"/>
    </row>
    <row r="13" spans="1:29">
      <c r="A13" s="388">
        <v>6</v>
      </c>
      <c r="B13" s="388"/>
      <c r="C13" s="160" t="s">
        <v>164</v>
      </c>
      <c r="D13" s="19" t="s">
        <v>230</v>
      </c>
      <c r="F13" s="350"/>
      <c r="G13" s="81"/>
      <c r="H13" s="255"/>
      <c r="I13" s="338"/>
      <c r="J13" s="338"/>
      <c r="K13" s="255"/>
      <c r="L13" s="338"/>
      <c r="M13" s="338"/>
      <c r="N13" s="255"/>
      <c r="O13" s="361"/>
      <c r="P13" s="361"/>
      <c r="Q13" s="255"/>
      <c r="S13" s="373"/>
      <c r="T13" s="255"/>
      <c r="U13" s="374">
        <v>6</v>
      </c>
      <c r="V13" s="374">
        <v>10</v>
      </c>
      <c r="W13" s="255">
        <f t="shared" ref="W13" si="0">SUM(U13:V13)/2</f>
        <v>8</v>
      </c>
      <c r="X13" s="381">
        <v>4</v>
      </c>
      <c r="Y13" s="381">
        <v>5</v>
      </c>
      <c r="Z13" s="255">
        <f t="shared" ref="Z13:Z15" si="1">SUM(X13:Y13)/2</f>
        <v>4.5</v>
      </c>
      <c r="AA13" s="384">
        <v>11</v>
      </c>
      <c r="AB13" s="384">
        <v>11</v>
      </c>
      <c r="AC13" s="255">
        <f t="shared" ref="AC13:AC15" si="2">SUM(AA13:AB13)/2</f>
        <v>11</v>
      </c>
    </row>
    <row r="14" spans="1:29">
      <c r="A14" s="388"/>
      <c r="B14" s="388"/>
      <c r="C14" t="s">
        <v>10</v>
      </c>
      <c r="D14" s="19" t="s">
        <v>231</v>
      </c>
      <c r="F14" s="81"/>
      <c r="G14" s="81"/>
      <c r="H14" s="255"/>
      <c r="I14" s="338"/>
      <c r="J14" s="338"/>
      <c r="K14" s="255"/>
      <c r="L14" s="338"/>
      <c r="M14" s="338"/>
      <c r="N14" s="255"/>
      <c r="O14" s="361"/>
      <c r="P14" s="361"/>
      <c r="Q14" s="255"/>
      <c r="S14" s="373"/>
      <c r="T14" s="255"/>
      <c r="U14" s="374"/>
      <c r="V14" s="374"/>
      <c r="W14" s="255"/>
      <c r="X14" s="381"/>
      <c r="Y14" s="381"/>
      <c r="Z14" s="255"/>
      <c r="AA14" s="384"/>
      <c r="AB14" s="384"/>
      <c r="AC14" s="255"/>
    </row>
    <row r="15" spans="1:29">
      <c r="A15" s="388">
        <v>8</v>
      </c>
      <c r="B15" s="388"/>
      <c r="C15" t="s">
        <v>147</v>
      </c>
      <c r="D15" s="19" t="s">
        <v>265</v>
      </c>
      <c r="F15" s="81"/>
      <c r="G15" s="81"/>
      <c r="H15" s="255"/>
      <c r="I15" s="338">
        <v>8</v>
      </c>
      <c r="J15" s="338">
        <v>9</v>
      </c>
      <c r="K15" s="255">
        <f>SUM(I15:J15)/2</f>
        <v>8.5</v>
      </c>
      <c r="L15" s="338">
        <v>6</v>
      </c>
      <c r="M15" s="338">
        <v>5</v>
      </c>
      <c r="N15" s="255">
        <f t="shared" ref="N15:N16" si="3">SUM(L15:M15)/2</f>
        <v>5.5</v>
      </c>
      <c r="O15" s="361"/>
      <c r="P15" s="361"/>
      <c r="Q15" s="255"/>
      <c r="S15" s="373"/>
      <c r="T15" s="255"/>
      <c r="U15" s="374"/>
      <c r="V15" s="374"/>
      <c r="W15" s="255"/>
      <c r="X15" s="381">
        <v>14</v>
      </c>
      <c r="Y15" s="381">
        <v>6</v>
      </c>
      <c r="Z15" s="255">
        <f t="shared" si="1"/>
        <v>10</v>
      </c>
      <c r="AA15" s="384">
        <v>9</v>
      </c>
      <c r="AB15" s="384">
        <v>10</v>
      </c>
      <c r="AC15" s="255">
        <f t="shared" ref="AC15:AC17" si="4">SUM(AA15:AB15)/2</f>
        <v>9.5</v>
      </c>
    </row>
    <row r="16" spans="1:29">
      <c r="A16" s="388">
        <v>11</v>
      </c>
      <c r="B16" s="388"/>
      <c r="C16" s="160" t="s">
        <v>190</v>
      </c>
      <c r="D16" s="19" t="s">
        <v>228</v>
      </c>
      <c r="F16" s="81">
        <v>6</v>
      </c>
      <c r="G16" s="81">
        <v>8</v>
      </c>
      <c r="H16" s="255">
        <f>SUM(F16:G16)/2</f>
        <v>7</v>
      </c>
      <c r="I16" s="338"/>
      <c r="J16" s="338"/>
      <c r="K16" s="255"/>
      <c r="L16" s="338">
        <v>2</v>
      </c>
      <c r="M16" s="338">
        <v>1</v>
      </c>
      <c r="N16" s="255">
        <f t="shared" si="3"/>
        <v>1.5</v>
      </c>
      <c r="O16" s="361">
        <v>1</v>
      </c>
      <c r="P16" s="361">
        <v>4</v>
      </c>
      <c r="Q16" s="255">
        <f t="shared" ref="Q16:Q18" si="5">SUM(O16:P16)/2</f>
        <v>2.5</v>
      </c>
      <c r="S16" s="373">
        <v>6</v>
      </c>
      <c r="T16" s="255"/>
      <c r="U16" s="374">
        <v>11</v>
      </c>
      <c r="V16" s="374">
        <v>8</v>
      </c>
      <c r="W16" s="255">
        <f t="shared" ref="W16" si="6">SUM(U16:V16)/2</f>
        <v>9.5</v>
      </c>
      <c r="X16" s="381">
        <v>10</v>
      </c>
      <c r="Y16" s="381" t="s">
        <v>314</v>
      </c>
      <c r="Z16" s="255"/>
      <c r="AA16" s="384">
        <v>7</v>
      </c>
      <c r="AB16" s="384">
        <v>2</v>
      </c>
      <c r="AC16" s="255">
        <f t="shared" si="4"/>
        <v>4.5</v>
      </c>
    </row>
    <row r="17" spans="1:29">
      <c r="A17" s="388">
        <v>4</v>
      </c>
      <c r="B17" s="388"/>
      <c r="C17" t="s">
        <v>194</v>
      </c>
      <c r="D17" s="19" t="s">
        <v>229</v>
      </c>
      <c r="F17" s="81">
        <v>5</v>
      </c>
      <c r="G17" s="81">
        <v>4</v>
      </c>
      <c r="H17" s="255">
        <f>SUM(F17:G17)/2</f>
        <v>4.5</v>
      </c>
      <c r="I17" s="338">
        <v>7</v>
      </c>
      <c r="J17" s="338">
        <v>3</v>
      </c>
      <c r="K17" s="255">
        <f>SUM(I17:J17)/2</f>
        <v>5</v>
      </c>
      <c r="L17" s="338"/>
      <c r="M17" s="338"/>
      <c r="N17" s="255"/>
      <c r="O17" s="361"/>
      <c r="P17" s="361"/>
      <c r="Q17" s="255"/>
      <c r="S17" s="373"/>
      <c r="T17" s="255"/>
      <c r="U17" s="374"/>
      <c r="V17" s="374"/>
      <c r="W17" s="255"/>
      <c r="X17" s="381"/>
      <c r="Y17" s="381"/>
      <c r="Z17" s="255"/>
      <c r="AA17" s="384"/>
      <c r="AB17" s="384"/>
      <c r="AC17" s="255"/>
    </row>
    <row r="18" spans="1:29">
      <c r="A18" s="388">
        <v>4</v>
      </c>
      <c r="B18" s="388"/>
      <c r="C18" t="s">
        <v>239</v>
      </c>
      <c r="D18" s="19" t="s">
        <v>251</v>
      </c>
      <c r="F18" s="81"/>
      <c r="G18" s="350"/>
      <c r="H18" s="255"/>
      <c r="I18" s="338">
        <v>14</v>
      </c>
      <c r="J18" s="338">
        <v>12</v>
      </c>
      <c r="K18" s="255">
        <f>SUM(I18:J18)/2</f>
        <v>13</v>
      </c>
      <c r="L18" s="338"/>
      <c r="M18" s="338"/>
      <c r="N18" s="255"/>
      <c r="O18" s="361">
        <v>11</v>
      </c>
      <c r="P18" s="361">
        <v>7</v>
      </c>
      <c r="Q18" s="255">
        <f t="shared" si="5"/>
        <v>9</v>
      </c>
      <c r="S18" s="373"/>
      <c r="T18" s="255"/>
      <c r="U18" s="374"/>
      <c r="V18" s="374"/>
      <c r="W18" s="255"/>
      <c r="X18" s="381"/>
      <c r="Y18" s="381"/>
      <c r="Z18" s="255"/>
      <c r="AA18" s="384"/>
      <c r="AB18" s="384"/>
      <c r="AC18" s="255"/>
    </row>
    <row r="19" spans="1:29">
      <c r="A19" s="388">
        <v>8</v>
      </c>
      <c r="B19" s="388"/>
      <c r="C19" s="21" t="s">
        <v>195</v>
      </c>
      <c r="D19" s="19" t="s">
        <v>233</v>
      </c>
      <c r="F19" s="349"/>
      <c r="G19" s="81"/>
      <c r="H19" s="255"/>
      <c r="I19" s="338"/>
      <c r="J19" s="338"/>
      <c r="K19" s="255"/>
      <c r="L19" s="338">
        <v>9</v>
      </c>
      <c r="M19" s="338">
        <v>11</v>
      </c>
      <c r="N19" s="255">
        <f t="shared" ref="N19:N20" si="7">SUM(L19:M19)/2</f>
        <v>10</v>
      </c>
      <c r="O19" s="361"/>
      <c r="P19" s="361"/>
      <c r="Q19" s="255"/>
      <c r="S19" s="373"/>
      <c r="T19" s="255"/>
      <c r="U19" s="374">
        <v>9</v>
      </c>
      <c r="V19" s="374">
        <v>9</v>
      </c>
      <c r="W19" s="255">
        <f t="shared" ref="W19:W22" si="8">SUM(U19:V19)/2</f>
        <v>9</v>
      </c>
      <c r="X19" s="381">
        <v>6</v>
      </c>
      <c r="Y19" s="381">
        <v>2</v>
      </c>
      <c r="Z19" s="255">
        <f t="shared" ref="Z19" si="9">SUM(X19:Y19)/2</f>
        <v>4</v>
      </c>
      <c r="AA19" s="384">
        <v>6</v>
      </c>
      <c r="AB19" s="384">
        <v>7</v>
      </c>
      <c r="AC19" s="255">
        <f t="shared" ref="AC19" si="10">SUM(AA19:AB19)/2</f>
        <v>6.5</v>
      </c>
    </row>
    <row r="20" spans="1:29">
      <c r="A20" s="388">
        <v>8</v>
      </c>
      <c r="B20" s="388"/>
      <c r="C20" t="s">
        <v>9</v>
      </c>
      <c r="D20" s="19" t="s">
        <v>232</v>
      </c>
      <c r="F20" s="81">
        <v>7</v>
      </c>
      <c r="G20" s="81">
        <v>5</v>
      </c>
      <c r="H20" s="255">
        <f>SUM(F20:G20)/2</f>
        <v>6</v>
      </c>
      <c r="I20" s="338"/>
      <c r="J20" s="338"/>
      <c r="K20" s="255"/>
      <c r="L20" s="338">
        <v>3</v>
      </c>
      <c r="M20" s="338">
        <v>10</v>
      </c>
      <c r="N20" s="255">
        <f t="shared" si="7"/>
        <v>6.5</v>
      </c>
      <c r="O20" s="361">
        <v>4</v>
      </c>
      <c r="P20" s="361">
        <v>6</v>
      </c>
      <c r="Q20" s="255">
        <f t="shared" ref="Q20:Q21" si="11">SUM(O20:P20)/2</f>
        <v>5</v>
      </c>
      <c r="S20" s="373">
        <v>5</v>
      </c>
      <c r="T20" s="255"/>
      <c r="U20" s="374">
        <v>12</v>
      </c>
      <c r="V20" s="374" t="s">
        <v>314</v>
      </c>
      <c r="W20" s="255"/>
      <c r="X20" s="381">
        <v>11</v>
      </c>
      <c r="Y20" s="381" t="s">
        <v>314</v>
      </c>
      <c r="Z20" s="255"/>
      <c r="AA20" s="384"/>
      <c r="AB20" s="384"/>
      <c r="AC20" s="255"/>
    </row>
    <row r="21" spans="1:29">
      <c r="A21" s="388">
        <v>6</v>
      </c>
      <c r="B21" s="388"/>
      <c r="C21" t="s">
        <v>237</v>
      </c>
      <c r="D21" s="19" t="s">
        <v>254</v>
      </c>
      <c r="F21" s="81"/>
      <c r="G21" s="81"/>
      <c r="H21" s="255"/>
      <c r="I21" s="338"/>
      <c r="J21" s="338"/>
      <c r="K21" s="255"/>
      <c r="L21" s="338"/>
      <c r="M21" s="338"/>
      <c r="N21" s="255"/>
      <c r="O21" s="361">
        <v>5</v>
      </c>
      <c r="P21" s="361">
        <v>2</v>
      </c>
      <c r="Q21" s="255">
        <f t="shared" si="11"/>
        <v>3.5</v>
      </c>
      <c r="S21" s="373"/>
      <c r="T21" s="255"/>
      <c r="U21" s="374"/>
      <c r="V21" s="374"/>
      <c r="W21" s="255"/>
      <c r="X21" s="381">
        <v>3</v>
      </c>
      <c r="Y21" s="381">
        <v>3</v>
      </c>
      <c r="Z21" s="255">
        <f t="shared" ref="Z21" si="12">SUM(X21:Y21)/2</f>
        <v>3</v>
      </c>
      <c r="AA21" s="384">
        <v>2</v>
      </c>
      <c r="AB21" s="384">
        <v>1</v>
      </c>
      <c r="AC21" s="255">
        <f t="shared" ref="AC21:AC22" si="13">SUM(AA21:AB21)/2</f>
        <v>1.5</v>
      </c>
    </row>
    <row r="22" spans="1:29">
      <c r="A22" s="388">
        <v>8</v>
      </c>
      <c r="B22" s="388"/>
      <c r="C22" s="21" t="s">
        <v>19</v>
      </c>
      <c r="D22" s="19" t="s">
        <v>250</v>
      </c>
      <c r="F22" s="260"/>
      <c r="G22" s="81"/>
      <c r="H22" s="255"/>
      <c r="I22" s="338">
        <v>3</v>
      </c>
      <c r="J22" s="338">
        <v>7</v>
      </c>
      <c r="K22" s="255">
        <f>SUM(I22:J22)/2</f>
        <v>5</v>
      </c>
      <c r="L22" s="338"/>
      <c r="M22" s="338"/>
      <c r="N22" s="255"/>
      <c r="O22" s="361"/>
      <c r="P22" s="361"/>
      <c r="Q22" s="255"/>
      <c r="S22" s="373"/>
      <c r="T22" s="255"/>
      <c r="U22" s="374">
        <v>4</v>
      </c>
      <c r="V22" s="374">
        <v>2</v>
      </c>
      <c r="W22" s="255">
        <f t="shared" si="8"/>
        <v>3</v>
      </c>
      <c r="X22" s="381">
        <v>12</v>
      </c>
      <c r="Y22" s="381">
        <v>4</v>
      </c>
      <c r="Z22" s="255">
        <f t="shared" ref="Z22" si="14">SUM(X22:Y22)/2</f>
        <v>8</v>
      </c>
      <c r="AA22" s="384">
        <v>3</v>
      </c>
      <c r="AB22" s="384">
        <v>3</v>
      </c>
      <c r="AC22" s="255">
        <f t="shared" si="13"/>
        <v>3</v>
      </c>
    </row>
    <row r="23" spans="1:29">
      <c r="A23" s="388">
        <v>10</v>
      </c>
      <c r="B23" s="388"/>
      <c r="C23" t="s">
        <v>158</v>
      </c>
      <c r="D23" s="19" t="s">
        <v>244</v>
      </c>
      <c r="E23" s="65"/>
      <c r="F23" s="81">
        <v>1</v>
      </c>
      <c r="G23" s="350">
        <v>2</v>
      </c>
      <c r="H23" s="255">
        <f>SUM(F23:G23)/2</f>
        <v>1.5</v>
      </c>
      <c r="I23" s="350"/>
      <c r="J23" s="338"/>
      <c r="K23" s="255"/>
      <c r="L23" s="350">
        <v>7</v>
      </c>
      <c r="M23" s="338">
        <v>6</v>
      </c>
      <c r="N23" s="255">
        <f t="shared" ref="N23:N24" si="15">SUM(L23:M23)/2</f>
        <v>6.5</v>
      </c>
      <c r="O23" s="361">
        <v>6</v>
      </c>
      <c r="P23" s="361">
        <v>5</v>
      </c>
      <c r="Q23" s="255">
        <f t="shared" ref="Q23:Q24" si="16">SUM(O23:P23)/2</f>
        <v>5.5</v>
      </c>
      <c r="S23" s="373">
        <v>2</v>
      </c>
      <c r="T23" s="255"/>
      <c r="U23" s="374">
        <v>5</v>
      </c>
      <c r="V23" s="374" t="s">
        <v>314</v>
      </c>
      <c r="W23" s="255"/>
      <c r="X23" s="381">
        <v>7</v>
      </c>
      <c r="Y23" s="381" t="s">
        <v>314</v>
      </c>
      <c r="Z23" s="255"/>
      <c r="AA23" s="384">
        <v>1</v>
      </c>
      <c r="AB23" s="384">
        <v>9</v>
      </c>
      <c r="AC23" s="255"/>
    </row>
    <row r="24" spans="1:29">
      <c r="A24" s="388">
        <v>8</v>
      </c>
      <c r="B24" s="388"/>
      <c r="C24" t="s">
        <v>112</v>
      </c>
      <c r="D24" s="19" t="s">
        <v>245</v>
      </c>
      <c r="F24" s="81">
        <v>3</v>
      </c>
      <c r="G24" s="81">
        <v>9</v>
      </c>
      <c r="H24" s="255">
        <f>SUM(F24:G24)/2</f>
        <v>6</v>
      </c>
      <c r="I24" s="145">
        <v>4</v>
      </c>
      <c r="J24" s="338">
        <v>10</v>
      </c>
      <c r="K24" s="255">
        <f>SUM(I24:J24)/2</f>
        <v>7</v>
      </c>
      <c r="L24" s="145">
        <v>10</v>
      </c>
      <c r="M24" s="338">
        <v>8</v>
      </c>
      <c r="N24" s="255">
        <f t="shared" si="15"/>
        <v>9</v>
      </c>
      <c r="O24" s="145">
        <v>7</v>
      </c>
      <c r="P24" s="361">
        <v>2</v>
      </c>
      <c r="Q24" s="255">
        <f t="shared" si="16"/>
        <v>4.5</v>
      </c>
      <c r="S24" s="373"/>
      <c r="T24" s="255"/>
      <c r="U24" s="145"/>
      <c r="V24" s="374"/>
      <c r="W24" s="255"/>
      <c r="X24" s="145"/>
      <c r="Y24" s="381"/>
      <c r="Z24" s="255"/>
      <c r="AA24" s="145"/>
      <c r="AB24" s="384"/>
      <c r="AC24" s="255"/>
    </row>
    <row r="25" spans="1:29">
      <c r="A25" s="388">
        <v>8</v>
      </c>
      <c r="B25" s="388"/>
      <c r="C25" s="165" t="s">
        <v>169</v>
      </c>
      <c r="D25" s="19" t="s">
        <v>249</v>
      </c>
      <c r="F25" s="81">
        <v>8</v>
      </c>
      <c r="G25" s="81">
        <v>6</v>
      </c>
      <c r="H25" s="255">
        <f>SUM(F25:G25)/2</f>
        <v>7</v>
      </c>
      <c r="I25" s="338">
        <v>11</v>
      </c>
      <c r="J25" s="338">
        <v>11</v>
      </c>
      <c r="K25" s="255">
        <f>SUM(I25:J25)/2</f>
        <v>11</v>
      </c>
      <c r="L25" s="338"/>
      <c r="M25" s="338"/>
      <c r="N25" s="255"/>
      <c r="O25" s="361">
        <v>10</v>
      </c>
      <c r="P25" s="361" t="s">
        <v>317</v>
      </c>
      <c r="Q25" s="255"/>
      <c r="S25" s="373"/>
      <c r="T25" s="255"/>
      <c r="U25" s="374"/>
      <c r="V25" s="374"/>
      <c r="W25" s="255"/>
      <c r="X25" s="381">
        <v>13</v>
      </c>
      <c r="Y25" s="381" t="s">
        <v>314</v>
      </c>
      <c r="Z25" s="255"/>
      <c r="AA25" s="384">
        <v>12</v>
      </c>
      <c r="AB25" s="384">
        <v>12</v>
      </c>
      <c r="AC25" s="255">
        <f t="shared" ref="AC25" si="17">SUM(AA25:AB25)/2</f>
        <v>12</v>
      </c>
    </row>
    <row r="26" spans="1:29">
      <c r="A26" s="388"/>
      <c r="B26" s="388"/>
      <c r="C26" s="160" t="s">
        <v>139</v>
      </c>
      <c r="D26" s="19" t="s">
        <v>257</v>
      </c>
      <c r="F26" s="81"/>
      <c r="G26" s="81"/>
      <c r="H26" s="255"/>
      <c r="I26" s="338"/>
      <c r="J26" s="338"/>
      <c r="K26" s="255"/>
      <c r="L26" s="338">
        <v>11</v>
      </c>
      <c r="M26" s="338">
        <v>9</v>
      </c>
      <c r="N26" s="255">
        <f>SUM(L26:M26)/2</f>
        <v>10</v>
      </c>
      <c r="O26" s="361">
        <v>12</v>
      </c>
      <c r="P26" s="361">
        <v>10</v>
      </c>
      <c r="Q26" s="255">
        <f>SUM(O26:P26)/2</f>
        <v>11</v>
      </c>
      <c r="S26" s="373"/>
      <c r="T26" s="255"/>
      <c r="U26" s="374" t="s">
        <v>317</v>
      </c>
      <c r="V26" s="374">
        <v>11</v>
      </c>
      <c r="W26" s="255"/>
      <c r="X26" s="381"/>
      <c r="Y26" s="381"/>
      <c r="Z26" s="255"/>
      <c r="AA26" s="384"/>
      <c r="AB26" s="384"/>
      <c r="AC26" s="255"/>
    </row>
    <row r="27" spans="1:29">
      <c r="A27" s="388">
        <v>8</v>
      </c>
      <c r="B27" s="388"/>
      <c r="C27" s="21" t="s">
        <v>154</v>
      </c>
      <c r="D27" s="19" t="s">
        <v>246</v>
      </c>
      <c r="F27" s="81">
        <v>2</v>
      </c>
      <c r="G27" s="81">
        <v>1</v>
      </c>
      <c r="H27" s="255">
        <f>SUM(F27:G27)/2</f>
        <v>1.5</v>
      </c>
      <c r="I27" s="350">
        <v>2</v>
      </c>
      <c r="J27" s="338">
        <v>2</v>
      </c>
      <c r="K27" s="255">
        <f>SUM(I27:J27)/2</f>
        <v>2</v>
      </c>
      <c r="L27" s="350"/>
      <c r="M27" s="338"/>
      <c r="N27" s="255"/>
      <c r="O27" s="361"/>
      <c r="P27" s="361"/>
      <c r="Q27" s="255"/>
      <c r="S27" s="373">
        <v>4</v>
      </c>
      <c r="T27" s="255"/>
      <c r="U27" s="374">
        <v>3</v>
      </c>
      <c r="V27" s="374">
        <v>5</v>
      </c>
      <c r="W27" s="255">
        <f t="shared" ref="W27" si="18">SUM(U27:V27)/2</f>
        <v>4</v>
      </c>
      <c r="X27" s="381">
        <v>9</v>
      </c>
      <c r="Y27" s="381">
        <v>9</v>
      </c>
      <c r="Z27" s="255">
        <f t="shared" ref="Z27" si="19">SUM(X27:Y27)/2</f>
        <v>9</v>
      </c>
      <c r="AA27" s="384"/>
      <c r="AB27" s="384"/>
      <c r="AC27" s="255"/>
    </row>
    <row r="28" spans="1:29">
      <c r="A28" s="388"/>
      <c r="B28" s="388"/>
      <c r="C28" s="165" t="s">
        <v>201</v>
      </c>
      <c r="D28" s="19" t="s">
        <v>278</v>
      </c>
      <c r="F28" s="81"/>
      <c r="G28" s="81"/>
      <c r="H28" s="255"/>
      <c r="I28" s="282"/>
      <c r="J28" s="338"/>
      <c r="K28" s="255"/>
      <c r="L28" s="282"/>
      <c r="M28" s="338"/>
      <c r="N28" s="255"/>
      <c r="O28" s="282"/>
      <c r="P28" s="361"/>
      <c r="Q28" s="255"/>
      <c r="S28" s="373"/>
      <c r="T28" s="255"/>
      <c r="U28" s="282"/>
      <c r="V28" s="374"/>
      <c r="W28" s="255"/>
      <c r="X28" s="282"/>
      <c r="Y28" s="381"/>
      <c r="Z28" s="255"/>
      <c r="AA28" s="282"/>
      <c r="AB28" s="384"/>
      <c r="AC28" s="255"/>
    </row>
    <row r="29" spans="1:29">
      <c r="A29" s="388">
        <v>2</v>
      </c>
      <c r="B29" s="388"/>
      <c r="C29" s="160" t="s">
        <v>191</v>
      </c>
      <c r="D29" s="19" t="s">
        <v>247</v>
      </c>
      <c r="F29" s="350">
        <v>10</v>
      </c>
      <c r="G29" s="81">
        <v>11</v>
      </c>
      <c r="H29" s="255">
        <f>SUM(F29:G29)/2</f>
        <v>10.5</v>
      </c>
      <c r="I29" s="338"/>
      <c r="J29" s="338"/>
      <c r="K29" s="255"/>
      <c r="L29" s="338"/>
      <c r="M29" s="338"/>
      <c r="N29" s="255"/>
      <c r="O29" s="361"/>
      <c r="P29" s="361"/>
      <c r="Q29" s="255"/>
      <c r="S29" s="373"/>
      <c r="T29" s="255"/>
      <c r="U29" s="374"/>
      <c r="V29" s="374"/>
      <c r="W29" s="255"/>
      <c r="X29" s="381"/>
      <c r="Y29" s="381"/>
      <c r="Z29" s="255"/>
      <c r="AA29" s="384"/>
      <c r="AB29" s="384"/>
      <c r="AC29" s="255"/>
    </row>
    <row r="30" spans="1:29">
      <c r="A30" s="388">
        <v>6</v>
      </c>
      <c r="B30" s="388"/>
      <c r="C30" t="s">
        <v>75</v>
      </c>
      <c r="D30" s="19" t="s">
        <v>263</v>
      </c>
      <c r="F30" s="81">
        <v>4</v>
      </c>
      <c r="G30" s="81">
        <v>7</v>
      </c>
      <c r="H30" s="255">
        <f>SUM(F30:G30)/2</f>
        <v>5.5</v>
      </c>
      <c r="I30" s="338">
        <v>9</v>
      </c>
      <c r="J30" s="350">
        <v>4</v>
      </c>
      <c r="K30" s="255">
        <f>SUM(I30:J30)/2</f>
        <v>6.5</v>
      </c>
      <c r="L30" s="338">
        <v>5</v>
      </c>
      <c r="M30" s="350" t="s">
        <v>317</v>
      </c>
      <c r="N30" s="255"/>
      <c r="O30" s="361"/>
      <c r="P30" s="361"/>
      <c r="Q30" s="255"/>
      <c r="S30" s="373"/>
      <c r="T30" s="255"/>
      <c r="U30" s="374" t="s">
        <v>317</v>
      </c>
      <c r="V30" s="374">
        <v>1</v>
      </c>
      <c r="W30" s="255"/>
      <c r="X30" s="381"/>
      <c r="Y30" s="381"/>
      <c r="Z30" s="255"/>
      <c r="AA30" s="384"/>
      <c r="AB30" s="384"/>
      <c r="AC30" s="255"/>
    </row>
    <row r="31" spans="1:29">
      <c r="A31" s="388"/>
      <c r="B31" s="388"/>
      <c r="C31" s="21" t="s">
        <v>31</v>
      </c>
      <c r="D31" s="19" t="s">
        <v>243</v>
      </c>
      <c r="F31" s="349"/>
      <c r="G31" s="349"/>
      <c r="H31" s="255"/>
      <c r="I31" s="338"/>
      <c r="J31" s="282"/>
      <c r="K31" s="255"/>
      <c r="L31" s="338"/>
      <c r="M31" s="282"/>
      <c r="N31" s="255"/>
      <c r="O31" s="361"/>
      <c r="P31" s="282"/>
      <c r="Q31" s="255"/>
      <c r="S31" s="373"/>
      <c r="T31" s="255"/>
      <c r="U31" s="374"/>
      <c r="V31" s="282"/>
      <c r="W31" s="255"/>
      <c r="X31" s="381"/>
      <c r="Y31" s="282"/>
      <c r="Z31" s="255"/>
      <c r="AA31" s="384"/>
      <c r="AB31" s="282"/>
      <c r="AC31" s="255"/>
    </row>
    <row r="32" spans="1:29">
      <c r="A32" s="388">
        <v>6</v>
      </c>
      <c r="B32" s="388"/>
      <c r="C32" s="21" t="s">
        <v>109</v>
      </c>
      <c r="D32" s="19" t="s">
        <v>279</v>
      </c>
      <c r="F32" s="81">
        <v>11</v>
      </c>
      <c r="G32" s="81">
        <v>3</v>
      </c>
      <c r="H32" s="255">
        <f>SUM(F32:G32)/2</f>
        <v>7</v>
      </c>
      <c r="I32" s="338">
        <v>12</v>
      </c>
      <c r="J32" s="338">
        <v>8</v>
      </c>
      <c r="K32" s="255">
        <f>SUM(I32:J32)/2</f>
        <v>10</v>
      </c>
      <c r="L32" s="338"/>
      <c r="M32" s="338"/>
      <c r="N32" s="255"/>
      <c r="O32" s="361">
        <v>9</v>
      </c>
      <c r="P32" s="361">
        <v>8</v>
      </c>
      <c r="Q32" s="255">
        <f t="shared" ref="Q32" si="20">SUM(O32:P32)/2</f>
        <v>8.5</v>
      </c>
      <c r="S32" s="373"/>
      <c r="T32" s="255"/>
      <c r="U32" s="374"/>
      <c r="V32" s="374"/>
      <c r="W32" s="255"/>
      <c r="X32" s="381"/>
      <c r="Y32" s="381"/>
      <c r="Z32" s="255"/>
      <c r="AA32" s="384"/>
      <c r="AB32" s="384"/>
      <c r="AC32" s="255"/>
    </row>
    <row r="33" spans="1:29">
      <c r="A33" s="388">
        <v>9</v>
      </c>
      <c r="B33" s="388"/>
      <c r="C33" s="160" t="s">
        <v>138</v>
      </c>
      <c r="D33" s="19" t="s">
        <v>266</v>
      </c>
      <c r="F33" s="81"/>
      <c r="G33" s="81"/>
      <c r="H33" s="255"/>
      <c r="I33" s="338">
        <v>10</v>
      </c>
      <c r="J33" s="338">
        <v>5</v>
      </c>
      <c r="K33" s="255">
        <f t="shared" ref="K33:K34" si="21">SUM(I33:J33)/2</f>
        <v>7.5</v>
      </c>
      <c r="L33" s="338">
        <v>8</v>
      </c>
      <c r="M33" s="338">
        <v>4</v>
      </c>
      <c r="N33" s="255">
        <f t="shared" ref="N33:N34" si="22">SUM(L33:M33)/2</f>
        <v>6</v>
      </c>
      <c r="O33" s="361"/>
      <c r="P33" s="361"/>
      <c r="Q33" s="255"/>
      <c r="S33" s="373"/>
      <c r="T33" s="255"/>
      <c r="U33" s="374">
        <v>10</v>
      </c>
      <c r="V33" s="374">
        <v>6</v>
      </c>
      <c r="W33" s="255">
        <f t="shared" ref="W33:W36" si="23">SUM(U33:V33)/2</f>
        <v>8</v>
      </c>
      <c r="X33" s="381">
        <v>1</v>
      </c>
      <c r="Y33" s="381" t="s">
        <v>314</v>
      </c>
      <c r="Z33" s="255"/>
      <c r="AA33" s="384">
        <v>4</v>
      </c>
      <c r="AB33" s="384">
        <v>5</v>
      </c>
      <c r="AC33" s="255">
        <f t="shared" ref="AC33" si="24">SUM(AA33:AB33)/2</f>
        <v>4.5</v>
      </c>
    </row>
    <row r="34" spans="1:29">
      <c r="A34" s="388">
        <v>12</v>
      </c>
      <c r="B34" s="388"/>
      <c r="C34" s="21" t="s">
        <v>103</v>
      </c>
      <c r="D34" s="19" t="s">
        <v>252</v>
      </c>
      <c r="F34" s="81"/>
      <c r="G34" s="81"/>
      <c r="H34" s="255"/>
      <c r="I34" s="338">
        <v>5</v>
      </c>
      <c r="J34" s="338">
        <v>6</v>
      </c>
      <c r="K34" s="255">
        <f t="shared" si="21"/>
        <v>5.5</v>
      </c>
      <c r="L34" s="338">
        <v>4</v>
      </c>
      <c r="M34" s="338">
        <v>7</v>
      </c>
      <c r="N34" s="255">
        <f t="shared" si="22"/>
        <v>5.5</v>
      </c>
      <c r="O34" s="361">
        <v>3</v>
      </c>
      <c r="P34" s="361">
        <v>9</v>
      </c>
      <c r="Q34" s="255">
        <f t="shared" ref="Q34" si="25">SUM(O34:P34)/2</f>
        <v>6</v>
      </c>
      <c r="S34" s="373">
        <v>3</v>
      </c>
      <c r="T34" s="255"/>
      <c r="U34" s="374">
        <v>1</v>
      </c>
      <c r="V34" s="374">
        <v>3</v>
      </c>
      <c r="W34" s="255">
        <f t="shared" si="23"/>
        <v>2</v>
      </c>
      <c r="X34" s="381">
        <v>2</v>
      </c>
      <c r="Y34" s="381">
        <v>10</v>
      </c>
      <c r="Z34" s="255">
        <f t="shared" ref="Z34" si="26">SUM(X34:Y34)/2</f>
        <v>6</v>
      </c>
      <c r="AA34" s="384">
        <v>5</v>
      </c>
      <c r="AB34" s="384">
        <v>4</v>
      </c>
      <c r="AC34" s="255">
        <f t="shared" ref="AC34" si="27">SUM(AA34:AB34)/2</f>
        <v>4.5</v>
      </c>
    </row>
    <row r="35" spans="1:29">
      <c r="A35" s="388">
        <v>2</v>
      </c>
      <c r="B35" s="388"/>
      <c r="C35" s="21" t="s">
        <v>121</v>
      </c>
      <c r="D35" s="19" t="s">
        <v>256</v>
      </c>
      <c r="F35" s="81"/>
      <c r="G35" s="338"/>
      <c r="H35" s="255"/>
      <c r="I35" s="338"/>
      <c r="J35" s="338"/>
      <c r="K35" s="255"/>
      <c r="L35" s="338"/>
      <c r="M35" s="338"/>
      <c r="N35" s="255"/>
      <c r="O35" s="361"/>
      <c r="P35" s="361"/>
      <c r="Q35" s="255"/>
      <c r="S35" s="373"/>
      <c r="T35" s="255"/>
      <c r="U35" s="374"/>
      <c r="V35" s="374"/>
      <c r="W35" s="255"/>
      <c r="X35" s="381"/>
      <c r="Y35" s="381"/>
      <c r="Z35" s="255"/>
      <c r="AA35" s="384"/>
      <c r="AB35" s="384"/>
      <c r="AC35" s="255"/>
    </row>
    <row r="36" spans="1:29">
      <c r="A36" s="388">
        <v>2</v>
      </c>
      <c r="B36" s="388"/>
      <c r="C36" s="160" t="s">
        <v>54</v>
      </c>
      <c r="D36" s="19" t="s">
        <v>261</v>
      </c>
      <c r="F36" s="81"/>
      <c r="G36" s="81"/>
      <c r="H36" s="63"/>
      <c r="I36" s="338"/>
      <c r="J36" s="338"/>
      <c r="K36" s="63"/>
      <c r="L36" s="338"/>
      <c r="M36" s="338"/>
      <c r="N36" s="63"/>
      <c r="O36" s="361"/>
      <c r="P36" s="361"/>
      <c r="Q36" s="63"/>
      <c r="S36" s="373"/>
      <c r="T36" s="63"/>
      <c r="U36" s="374">
        <v>8</v>
      </c>
      <c r="V36" s="374">
        <v>4</v>
      </c>
      <c r="W36" s="255">
        <f t="shared" si="23"/>
        <v>6</v>
      </c>
      <c r="X36" s="381"/>
      <c r="Y36" s="381"/>
      <c r="Z36" s="255"/>
      <c r="AA36" s="384">
        <v>8</v>
      </c>
      <c r="AB36" s="384">
        <v>6</v>
      </c>
      <c r="AC36" s="255">
        <f t="shared" ref="AC36" si="28">SUM(AA36:AB36)/2</f>
        <v>7</v>
      </c>
    </row>
    <row r="37" spans="1:29">
      <c r="A37" s="388"/>
      <c r="B37" s="388"/>
      <c r="C37" s="165" t="s">
        <v>234</v>
      </c>
      <c r="D37" s="19" t="s">
        <v>124</v>
      </c>
      <c r="F37" s="81"/>
      <c r="G37" s="81"/>
      <c r="H37" s="63"/>
      <c r="I37" s="338"/>
      <c r="J37" s="338"/>
      <c r="K37" s="63"/>
      <c r="L37" s="338"/>
      <c r="M37" s="338"/>
      <c r="N37" s="255"/>
      <c r="O37" s="361"/>
      <c r="P37" s="361"/>
      <c r="Q37" s="255"/>
      <c r="S37" s="373"/>
      <c r="T37" s="255"/>
      <c r="U37" s="374"/>
      <c r="V37" s="374"/>
      <c r="W37" s="255"/>
      <c r="X37" s="381"/>
      <c r="Y37" s="381"/>
      <c r="Z37" s="255"/>
      <c r="AA37" s="384"/>
      <c r="AB37" s="384"/>
      <c r="AC37" s="255"/>
    </row>
    <row r="38" spans="1:29">
      <c r="A38" s="388"/>
      <c r="B38" s="388"/>
      <c r="D38" s="11"/>
      <c r="F38" s="81"/>
      <c r="G38" s="81"/>
      <c r="H38" s="80"/>
      <c r="I38" s="338"/>
      <c r="J38" s="338"/>
      <c r="K38" s="80"/>
      <c r="L38" s="338"/>
      <c r="M38" s="338"/>
      <c r="N38" s="80"/>
      <c r="O38" s="361"/>
      <c r="P38" s="361"/>
      <c r="Q38" s="80"/>
      <c r="S38" s="373"/>
      <c r="T38" s="80"/>
      <c r="U38" s="374"/>
      <c r="V38" s="374"/>
      <c r="W38" s="80"/>
      <c r="X38" s="381"/>
      <c r="Y38" s="381"/>
      <c r="Z38" s="80"/>
      <c r="AA38" s="384"/>
      <c r="AB38" s="384"/>
      <c r="AC38" s="80"/>
    </row>
  </sheetData>
  <sortState ref="C10:N38">
    <sortCondition ref="D10:D38"/>
  </sortState>
  <mergeCells count="48">
    <mergeCell ref="AA6:AC6"/>
    <mergeCell ref="AA7:AB7"/>
    <mergeCell ref="A37:B37"/>
    <mergeCell ref="A38:B38"/>
    <mergeCell ref="L6:N6"/>
    <mergeCell ref="L7:M7"/>
    <mergeCell ref="A28:B28"/>
    <mergeCell ref="A29:B29"/>
    <mergeCell ref="A30:B30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36:B36"/>
    <mergeCell ref="A13:B13"/>
    <mergeCell ref="A14:B14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5:B15"/>
    <mergeCell ref="R8:S8"/>
    <mergeCell ref="O6:Q6"/>
    <mergeCell ref="O7:P7"/>
    <mergeCell ref="A34:B34"/>
    <mergeCell ref="A35:B35"/>
    <mergeCell ref="A6:B6"/>
    <mergeCell ref="F6:H6"/>
    <mergeCell ref="I6:K6"/>
    <mergeCell ref="A7:B7"/>
    <mergeCell ref="F7:G7"/>
    <mergeCell ref="I7:J7"/>
    <mergeCell ref="X6:Z6"/>
    <mergeCell ref="X7:Y7"/>
    <mergeCell ref="U6:W6"/>
    <mergeCell ref="U7:V7"/>
    <mergeCell ref="R6:T6"/>
    <mergeCell ref="R7:S7"/>
  </mergeCells>
  <pageMargins left="0.7" right="0.7" top="0.75" bottom="0.75" header="0.3" footer="0.3"/>
  <pageSetup paperSize="9" scale="70" fitToHeight="0" orientation="landscape" r:id="rId1"/>
  <ignoredErrors>
    <ignoredError sqref="D41 D39:D40 D10:D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2"/>
  <sheetViews>
    <sheetView workbookViewId="0">
      <selection activeCell="O43" sqref="O43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125.140625" style="1" customWidth="1"/>
    <col min="31" max="31" width="7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</row>
    <row r="3" spans="1:154" ht="24" customHeight="1">
      <c r="C3" s="59" t="s">
        <v>40</v>
      </c>
      <c r="E3" s="5"/>
      <c r="F3" s="5"/>
      <c r="G3" s="5"/>
      <c r="I3" s="85" t="s">
        <v>115</v>
      </c>
      <c r="J3" s="1"/>
      <c r="K3" s="1"/>
      <c r="M3" s="1"/>
      <c r="N3"/>
      <c r="O3" s="1"/>
      <c r="S3" s="6"/>
      <c r="V3" s="6" t="s">
        <v>25</v>
      </c>
      <c r="AC3" s="140">
        <v>12</v>
      </c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54" ht="18">
      <c r="C5" s="94" t="s">
        <v>130</v>
      </c>
      <c r="D5" s="13"/>
      <c r="J5" s="15"/>
      <c r="L5" s="17" t="s">
        <v>126</v>
      </c>
      <c r="U5"/>
      <c r="W5" s="3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54" ht="13.5" thickBot="1">
      <c r="A6" s="22"/>
      <c r="E6" s="5"/>
      <c r="F6" s="5"/>
      <c r="G6" s="5"/>
      <c r="M6" s="1"/>
      <c r="AA6" s="24"/>
      <c r="AB6" s="24"/>
      <c r="AC6" s="2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</row>
    <row r="7" spans="1:154" ht="13.5" thickBot="1">
      <c r="A7" s="398" t="s">
        <v>84</v>
      </c>
      <c r="B7" s="398"/>
      <c r="E7" s="401" t="s">
        <v>42</v>
      </c>
      <c r="F7" s="402"/>
      <c r="G7" s="403"/>
      <c r="I7" s="58" t="s">
        <v>37</v>
      </c>
      <c r="J7" s="405">
        <v>41557</v>
      </c>
      <c r="K7" s="405"/>
      <c r="L7" s="406"/>
      <c r="N7" s="58" t="s">
        <v>104</v>
      </c>
      <c r="O7" s="419"/>
      <c r="P7" s="405"/>
      <c r="Q7" s="406"/>
      <c r="S7" s="58" t="s">
        <v>104</v>
      </c>
      <c r="T7" s="419"/>
      <c r="U7" s="405"/>
      <c r="V7" s="406"/>
      <c r="X7" s="58" t="s">
        <v>104</v>
      </c>
      <c r="Y7" s="419"/>
      <c r="Z7" s="405"/>
      <c r="AA7" s="406"/>
      <c r="AC7" s="58" t="s">
        <v>104</v>
      </c>
      <c r="AD7" s="13"/>
      <c r="AE7" s="96"/>
      <c r="AF7" s="427"/>
      <c r="AG7" s="427"/>
      <c r="AH7" s="427"/>
      <c r="AI7" s="427"/>
      <c r="AJ7" s="427"/>
      <c r="AK7" s="427"/>
      <c r="AL7" s="427"/>
      <c r="AM7" s="427"/>
      <c r="AN7" s="24"/>
      <c r="AO7" s="96"/>
      <c r="AP7" s="427"/>
      <c r="AQ7" s="427"/>
      <c r="AR7" s="427"/>
      <c r="AS7" s="427"/>
      <c r="AT7" s="427"/>
      <c r="AU7" s="427"/>
      <c r="AV7" s="427"/>
      <c r="AW7" s="427"/>
      <c r="AX7" s="24"/>
      <c r="AY7" s="96"/>
      <c r="AZ7" s="24"/>
      <c r="BA7" s="427"/>
      <c r="BB7" s="427"/>
      <c r="BC7" s="427"/>
      <c r="BD7" s="427"/>
      <c r="BE7" s="427"/>
      <c r="BF7" s="427"/>
      <c r="BG7" s="427"/>
      <c r="BH7" s="427"/>
      <c r="BI7" s="24"/>
      <c r="BJ7" s="96"/>
      <c r="BK7" s="427"/>
      <c r="BL7" s="427"/>
      <c r="BM7" s="427"/>
      <c r="BN7" s="427"/>
      <c r="BO7" s="427"/>
      <c r="BP7" s="427"/>
      <c r="BQ7" s="427"/>
      <c r="BR7" s="427"/>
      <c r="BS7" s="24"/>
      <c r="BT7" s="96"/>
      <c r="BU7" s="427"/>
      <c r="BV7" s="427"/>
      <c r="BW7" s="427"/>
      <c r="BX7" s="427"/>
      <c r="BY7" s="427"/>
      <c r="BZ7" s="427"/>
      <c r="CA7" s="427"/>
      <c r="CB7" s="427"/>
      <c r="CC7" s="24"/>
      <c r="CD7" s="96"/>
      <c r="CE7" s="427"/>
      <c r="CF7" s="427"/>
      <c r="CG7" s="427"/>
      <c r="CH7" s="427"/>
      <c r="CI7" s="427"/>
      <c r="CJ7" s="427"/>
      <c r="CK7" s="427"/>
      <c r="CL7" s="427"/>
      <c r="CM7" s="24"/>
      <c r="CN7" s="96"/>
      <c r="CO7" s="427"/>
      <c r="CP7" s="427"/>
      <c r="CQ7" s="427"/>
      <c r="CR7" s="427"/>
      <c r="CS7" s="427"/>
      <c r="CT7" s="427"/>
      <c r="CU7" s="427"/>
      <c r="CV7" s="427"/>
      <c r="CW7" s="24"/>
      <c r="CX7" s="96"/>
      <c r="CY7" s="427"/>
      <c r="CZ7" s="427"/>
      <c r="DA7" s="427"/>
      <c r="DB7" s="427"/>
      <c r="DC7" s="427"/>
      <c r="DD7" s="427"/>
      <c r="DE7" s="427"/>
      <c r="DF7" s="427"/>
      <c r="DG7" s="24"/>
      <c r="DH7" s="96"/>
      <c r="DI7" s="427"/>
      <c r="DJ7" s="427"/>
      <c r="DK7" s="427"/>
      <c r="DL7" s="427"/>
      <c r="DM7" s="427"/>
      <c r="DN7" s="427"/>
      <c r="DO7" s="427"/>
      <c r="DP7" s="427"/>
      <c r="DQ7" s="24"/>
      <c r="DR7" s="96"/>
      <c r="DS7" s="427"/>
      <c r="DT7" s="427"/>
      <c r="DU7" s="427"/>
      <c r="DV7" s="427"/>
      <c r="DW7" s="427"/>
      <c r="DX7" s="427"/>
      <c r="DY7" s="427"/>
      <c r="DZ7" s="427"/>
      <c r="EA7" s="24"/>
      <c r="EB7" s="39"/>
      <c r="EC7" s="427"/>
      <c r="ED7" s="427"/>
      <c r="EE7" s="427"/>
      <c r="EF7" s="427"/>
      <c r="EG7" s="427"/>
      <c r="EH7" s="427"/>
      <c r="EI7" s="427"/>
      <c r="EJ7" s="427"/>
      <c r="EK7" s="24"/>
      <c r="EL7" s="39"/>
      <c r="EM7" s="88"/>
      <c r="EN7" s="88"/>
      <c r="EO7" s="88"/>
      <c r="EP7" s="88"/>
      <c r="EQ7" s="88"/>
      <c r="ER7" s="88"/>
      <c r="ES7" s="88"/>
    </row>
    <row r="8" spans="1:154">
      <c r="A8" s="398" t="s">
        <v>83</v>
      </c>
      <c r="B8" s="398"/>
      <c r="E8" s="25" t="s">
        <v>49</v>
      </c>
      <c r="F8" s="25" t="s">
        <v>50</v>
      </c>
      <c r="G8" s="25" t="s">
        <v>51</v>
      </c>
      <c r="I8" s="70" t="s">
        <v>41</v>
      </c>
      <c r="J8" s="418" t="s">
        <v>43</v>
      </c>
      <c r="K8" s="426"/>
      <c r="L8" s="42" t="s">
        <v>44</v>
      </c>
      <c r="M8" s="43" t="s">
        <v>55</v>
      </c>
      <c r="N8" s="40" t="s">
        <v>41</v>
      </c>
      <c r="O8" s="417" t="s">
        <v>43</v>
      </c>
      <c r="P8" s="426"/>
      <c r="Q8" s="37" t="s">
        <v>44</v>
      </c>
      <c r="R8" s="43" t="s">
        <v>55</v>
      </c>
      <c r="S8" s="40" t="s">
        <v>41</v>
      </c>
      <c r="T8" s="417" t="s">
        <v>43</v>
      </c>
      <c r="U8" s="426"/>
      <c r="V8" s="37" t="s">
        <v>44</v>
      </c>
      <c r="W8" s="43" t="s">
        <v>55</v>
      </c>
      <c r="X8" s="40" t="s">
        <v>41</v>
      </c>
      <c r="Y8" s="417" t="s">
        <v>43</v>
      </c>
      <c r="Z8" s="426"/>
      <c r="AA8" s="37" t="s">
        <v>44</v>
      </c>
      <c r="AB8" s="43" t="s">
        <v>55</v>
      </c>
      <c r="AC8" s="40" t="s">
        <v>41</v>
      </c>
      <c r="AD8" s="10"/>
      <c r="AE8" s="96"/>
      <c r="AF8" s="426"/>
      <c r="AG8" s="426"/>
      <c r="AH8" s="426"/>
      <c r="AI8" s="24"/>
      <c r="AJ8" s="24"/>
      <c r="AK8" s="426"/>
      <c r="AL8" s="426"/>
      <c r="AM8" s="426"/>
      <c r="AN8" s="24"/>
      <c r="AO8" s="96"/>
      <c r="AP8" s="426"/>
      <c r="AQ8" s="426"/>
      <c r="AR8" s="426"/>
      <c r="AS8" s="24"/>
      <c r="AT8" s="24"/>
      <c r="AU8" s="426"/>
      <c r="AV8" s="426"/>
      <c r="AW8" s="426"/>
      <c r="AX8" s="24"/>
      <c r="AY8" s="96"/>
      <c r="AZ8" s="24"/>
      <c r="BA8" s="426"/>
      <c r="BB8" s="426"/>
      <c r="BC8" s="426"/>
      <c r="BD8" s="24"/>
      <c r="BE8" s="24"/>
      <c r="BF8" s="426"/>
      <c r="BG8" s="426"/>
      <c r="BH8" s="426"/>
      <c r="BI8" s="24"/>
      <c r="BJ8" s="96"/>
      <c r="BK8" s="426"/>
      <c r="BL8" s="426"/>
      <c r="BM8" s="426"/>
      <c r="BN8" s="24"/>
      <c r="BO8" s="24"/>
      <c r="BP8" s="426"/>
      <c r="BQ8" s="426"/>
      <c r="BR8" s="426"/>
      <c r="BS8" s="24"/>
      <c r="BT8" s="96"/>
      <c r="BU8" s="426"/>
      <c r="BV8" s="426"/>
      <c r="BW8" s="426"/>
      <c r="BX8" s="24"/>
      <c r="BY8" s="24"/>
      <c r="BZ8" s="426"/>
      <c r="CA8" s="426"/>
      <c r="CB8" s="426"/>
      <c r="CC8" s="24"/>
      <c r="CD8" s="96"/>
      <c r="CE8" s="426"/>
      <c r="CF8" s="426"/>
      <c r="CG8" s="426"/>
      <c r="CH8" s="24"/>
      <c r="CI8" s="24"/>
      <c r="CJ8" s="426"/>
      <c r="CK8" s="426"/>
      <c r="CL8" s="426"/>
      <c r="CM8" s="24"/>
      <c r="CN8" s="96"/>
      <c r="CO8" s="426"/>
      <c r="CP8" s="426"/>
      <c r="CQ8" s="426"/>
      <c r="CR8" s="24"/>
      <c r="CS8" s="24"/>
      <c r="CT8" s="426"/>
      <c r="CU8" s="426"/>
      <c r="CV8" s="426"/>
      <c r="CW8" s="24"/>
      <c r="CX8" s="96"/>
      <c r="CY8" s="426"/>
      <c r="CZ8" s="426"/>
      <c r="DA8" s="426"/>
      <c r="DB8" s="24"/>
      <c r="DC8" s="24"/>
      <c r="DD8" s="426"/>
      <c r="DE8" s="426"/>
      <c r="DF8" s="426"/>
      <c r="DG8" s="24"/>
      <c r="DH8" s="96"/>
      <c r="DI8" s="426"/>
      <c r="DJ8" s="426"/>
      <c r="DK8" s="426"/>
      <c r="DL8" s="24"/>
      <c r="DM8" s="24"/>
      <c r="DN8" s="426"/>
      <c r="DO8" s="426"/>
      <c r="DP8" s="426"/>
      <c r="DQ8" s="24"/>
      <c r="DR8" s="96"/>
      <c r="DS8" s="426"/>
      <c r="DT8" s="426"/>
      <c r="DU8" s="426"/>
      <c r="DV8" s="24"/>
      <c r="DW8" s="24"/>
      <c r="DX8" s="426"/>
      <c r="DY8" s="426"/>
      <c r="DZ8" s="426"/>
      <c r="EA8" s="24"/>
      <c r="EB8" s="39"/>
      <c r="EC8" s="426"/>
      <c r="ED8" s="426"/>
      <c r="EE8" s="426"/>
      <c r="EF8" s="24"/>
      <c r="EG8" s="24"/>
      <c r="EH8" s="426"/>
      <c r="EI8" s="426"/>
      <c r="EJ8" s="426"/>
      <c r="EK8" s="24"/>
      <c r="EL8" s="39"/>
      <c r="EM8" s="88"/>
      <c r="EN8" s="88"/>
      <c r="EO8" s="88"/>
      <c r="EP8" s="88"/>
      <c r="EQ8" s="88"/>
      <c r="ER8" s="88"/>
      <c r="ES8" s="88"/>
    </row>
    <row r="9" spans="1:154" ht="13.5" thickBot="1">
      <c r="B9" s="23"/>
      <c r="E9" s="66"/>
      <c r="F9" s="48"/>
      <c r="G9" s="49"/>
      <c r="I9" s="71" t="s">
        <v>45</v>
      </c>
      <c r="J9" s="38">
        <v>1</v>
      </c>
      <c r="K9" s="27">
        <v>2</v>
      </c>
      <c r="L9" s="32" t="s">
        <v>46</v>
      </c>
      <c r="M9" s="41" t="s">
        <v>44</v>
      </c>
      <c r="N9" s="41" t="s">
        <v>45</v>
      </c>
      <c r="O9" s="27">
        <v>3</v>
      </c>
      <c r="P9" s="27">
        <v>4</v>
      </c>
      <c r="Q9" s="32" t="s">
        <v>46</v>
      </c>
      <c r="R9" s="41" t="s">
        <v>44</v>
      </c>
      <c r="S9" s="41" t="s">
        <v>45</v>
      </c>
      <c r="T9" s="27">
        <v>5</v>
      </c>
      <c r="U9" s="27">
        <v>6</v>
      </c>
      <c r="V9" s="32" t="s">
        <v>46</v>
      </c>
      <c r="W9" s="41" t="s">
        <v>44</v>
      </c>
      <c r="X9" s="41" t="s">
        <v>45</v>
      </c>
      <c r="Y9" s="27">
        <v>7</v>
      </c>
      <c r="Z9" s="27">
        <v>8</v>
      </c>
      <c r="AA9" s="32" t="s">
        <v>46</v>
      </c>
      <c r="AB9" s="41" t="s">
        <v>44</v>
      </c>
      <c r="AC9" s="41" t="s">
        <v>45</v>
      </c>
      <c r="AD9" s="7"/>
      <c r="AE9" s="96"/>
      <c r="AF9" s="87"/>
      <c r="AG9" s="87"/>
      <c r="AH9" s="26"/>
      <c r="AI9" s="24"/>
      <c r="AJ9" s="24"/>
      <c r="AK9" s="87"/>
      <c r="AL9" s="87"/>
      <c r="AM9" s="26"/>
      <c r="AN9" s="26"/>
      <c r="AO9" s="97"/>
      <c r="AP9" s="87"/>
      <c r="AQ9" s="87"/>
      <c r="AR9" s="26"/>
      <c r="AS9" s="24"/>
      <c r="AT9" s="24"/>
      <c r="AU9" s="87"/>
      <c r="AV9" s="87"/>
      <c r="AW9" s="26"/>
      <c r="AX9" s="26"/>
      <c r="AY9" s="98"/>
      <c r="AZ9" s="24"/>
      <c r="BA9" s="87"/>
      <c r="BB9" s="87"/>
      <c r="BC9" s="26"/>
      <c r="BD9" s="24"/>
      <c r="BE9" s="24"/>
      <c r="BF9" s="87"/>
      <c r="BG9" s="87"/>
      <c r="BH9" s="26"/>
      <c r="BI9" s="26"/>
      <c r="BJ9" s="97"/>
      <c r="BK9" s="87"/>
      <c r="BL9" s="87"/>
      <c r="BM9" s="26"/>
      <c r="BN9" s="24"/>
      <c r="BO9" s="24"/>
      <c r="BP9" s="87"/>
      <c r="BQ9" s="87"/>
      <c r="BR9" s="26"/>
      <c r="BS9" s="26"/>
      <c r="BT9" s="97"/>
      <c r="BU9" s="87"/>
      <c r="BV9" s="87"/>
      <c r="BW9" s="26"/>
      <c r="BX9" s="24"/>
      <c r="BY9" s="24"/>
      <c r="BZ9" s="87"/>
      <c r="CA9" s="87"/>
      <c r="CB9" s="26"/>
      <c r="CC9" s="26"/>
      <c r="CD9" s="97"/>
      <c r="CE9" s="87"/>
      <c r="CF9" s="87"/>
      <c r="CG9" s="26"/>
      <c r="CH9" s="24"/>
      <c r="CI9" s="24"/>
      <c r="CJ9" s="87"/>
      <c r="CK9" s="87"/>
      <c r="CL9" s="26"/>
      <c r="CM9" s="26"/>
      <c r="CN9" s="97"/>
      <c r="CO9" s="87"/>
      <c r="CP9" s="87"/>
      <c r="CQ9" s="26"/>
      <c r="CR9" s="24"/>
      <c r="CS9" s="24"/>
      <c r="CT9" s="87"/>
      <c r="CU9" s="87"/>
      <c r="CV9" s="26"/>
      <c r="CW9" s="26"/>
      <c r="CX9" s="97"/>
      <c r="CY9" s="87"/>
      <c r="CZ9" s="87"/>
      <c r="DA9" s="26"/>
      <c r="DB9" s="24"/>
      <c r="DC9" s="24"/>
      <c r="DD9" s="87"/>
      <c r="DE9" s="87"/>
      <c r="DF9" s="26"/>
      <c r="DG9" s="26"/>
      <c r="DH9" s="97"/>
      <c r="DI9" s="87"/>
      <c r="DJ9" s="87"/>
      <c r="DK9" s="26"/>
      <c r="DL9" s="24"/>
      <c r="DM9" s="24"/>
      <c r="DN9" s="87"/>
      <c r="DO9" s="87"/>
      <c r="DP9" s="26"/>
      <c r="DQ9" s="26"/>
      <c r="DR9" s="97"/>
      <c r="DS9" s="87"/>
      <c r="DT9" s="87"/>
      <c r="DU9" s="26"/>
      <c r="DV9" s="24"/>
      <c r="DW9" s="24"/>
      <c r="DX9" s="87"/>
      <c r="DY9" s="87"/>
      <c r="DZ9" s="26"/>
      <c r="EA9" s="26"/>
      <c r="EB9" s="97"/>
      <c r="EC9" s="87"/>
      <c r="ED9" s="87"/>
      <c r="EE9" s="26"/>
      <c r="EF9" s="24"/>
      <c r="EG9" s="24"/>
      <c r="EH9" s="87"/>
      <c r="EI9" s="87"/>
      <c r="EJ9" s="26"/>
      <c r="EK9" s="26"/>
      <c r="EL9" s="97"/>
      <c r="EM9" s="88"/>
      <c r="EN9" s="88"/>
      <c r="EO9" s="88"/>
      <c r="EP9" s="88"/>
      <c r="EQ9" s="88"/>
      <c r="ER9" s="88"/>
      <c r="ES9" s="88"/>
    </row>
    <row r="10" spans="1:154">
      <c r="B10" s="23"/>
      <c r="E10" s="5"/>
      <c r="F10" s="5"/>
      <c r="G10" s="5"/>
      <c r="I10" s="39"/>
      <c r="L10"/>
      <c r="Q10"/>
      <c r="AD10" s="7"/>
      <c r="AE10" s="44"/>
      <c r="AF10" s="44"/>
      <c r="AG10" s="24"/>
      <c r="AH10" s="44"/>
      <c r="AI10" s="44"/>
      <c r="AJ10" s="44"/>
      <c r="AK10" s="44"/>
      <c r="AL10" s="24"/>
      <c r="AM10" s="44"/>
      <c r="AN10" s="44"/>
      <c r="AO10" s="97"/>
      <c r="AP10" s="44"/>
      <c r="AQ10" s="24"/>
      <c r="AR10" s="44"/>
      <c r="AS10" s="44"/>
      <c r="AT10" s="44"/>
      <c r="AU10" s="44"/>
      <c r="AV10" s="24"/>
      <c r="AW10" s="44"/>
      <c r="AX10" s="44"/>
      <c r="AY10" s="98"/>
      <c r="AZ10" s="24"/>
      <c r="BA10" s="44"/>
      <c r="BB10" s="24"/>
      <c r="BC10" s="44"/>
      <c r="BD10" s="44"/>
      <c r="BE10" s="44"/>
      <c r="BF10" s="44"/>
      <c r="BG10" s="24"/>
      <c r="BH10" s="44"/>
      <c r="BI10" s="44"/>
      <c r="BJ10" s="97"/>
      <c r="BK10" s="44"/>
      <c r="BL10" s="24"/>
      <c r="BM10" s="44"/>
      <c r="BN10" s="44"/>
      <c r="BO10" s="44"/>
      <c r="BP10" s="44"/>
      <c r="BQ10" s="24"/>
      <c r="BR10" s="44"/>
      <c r="BS10" s="44"/>
      <c r="BT10" s="97"/>
      <c r="BU10" s="44"/>
      <c r="BV10" s="24"/>
      <c r="BW10" s="44"/>
      <c r="BX10" s="44"/>
      <c r="BY10" s="44"/>
      <c r="BZ10" s="44"/>
      <c r="CA10" s="24"/>
      <c r="CB10" s="44"/>
      <c r="CC10" s="44"/>
      <c r="CD10" s="97"/>
      <c r="CE10" s="44"/>
      <c r="CF10" s="24"/>
      <c r="CG10" s="44"/>
      <c r="CH10" s="44"/>
      <c r="CI10" s="44"/>
      <c r="CJ10" s="44"/>
      <c r="CK10" s="24"/>
      <c r="CL10" s="44"/>
      <c r="CM10" s="44"/>
      <c r="CN10" s="97"/>
      <c r="CO10" s="44"/>
      <c r="CP10" s="24"/>
      <c r="CQ10" s="44"/>
      <c r="CR10" s="44"/>
      <c r="CS10" s="44"/>
      <c r="CT10" s="44"/>
      <c r="CU10" s="24"/>
      <c r="CV10" s="44"/>
      <c r="CW10" s="44"/>
      <c r="CX10" s="97"/>
      <c r="CY10" s="44"/>
      <c r="CZ10" s="24"/>
      <c r="DA10" s="44"/>
      <c r="DB10" s="44"/>
      <c r="DC10" s="44"/>
      <c r="DD10" s="44"/>
      <c r="DE10" s="24"/>
      <c r="DF10" s="44"/>
      <c r="DG10" s="44"/>
      <c r="DH10" s="97"/>
      <c r="DI10" s="44"/>
      <c r="DJ10" s="24"/>
      <c r="DK10" s="44"/>
      <c r="DL10" s="44"/>
      <c r="DM10" s="44"/>
      <c r="DN10" s="44"/>
      <c r="DO10" s="24"/>
      <c r="DP10" s="44"/>
      <c r="DQ10" s="44"/>
      <c r="DR10" s="97"/>
      <c r="DS10" s="44"/>
      <c r="DT10" s="24"/>
      <c r="DU10" s="44"/>
      <c r="DV10" s="44"/>
      <c r="DW10" s="44"/>
      <c r="DX10" s="44"/>
      <c r="DY10" s="24"/>
      <c r="DZ10" s="44"/>
      <c r="EA10" s="44"/>
      <c r="EB10" s="97"/>
      <c r="EC10" s="44"/>
      <c r="ED10" s="24"/>
      <c r="EE10" s="44"/>
      <c r="EF10" s="44"/>
      <c r="EG10" s="44"/>
      <c r="EH10" s="44"/>
      <c r="EI10" s="24"/>
      <c r="EJ10" s="44"/>
      <c r="EK10" s="44"/>
      <c r="EL10" s="97"/>
      <c r="EM10" s="88"/>
      <c r="EN10" s="88"/>
      <c r="EO10" s="88"/>
      <c r="EP10" s="88"/>
      <c r="EQ10" s="88"/>
      <c r="ER10" s="88"/>
      <c r="ES10" s="88"/>
    </row>
    <row r="11" spans="1:154">
      <c r="A11" s="388">
        <v>2</v>
      </c>
      <c r="B11" s="388"/>
      <c r="C11" t="s">
        <v>36</v>
      </c>
      <c r="D11" s="11" t="s">
        <v>140</v>
      </c>
      <c r="E11" s="66">
        <v>0</v>
      </c>
      <c r="I11" s="136">
        <v>0</v>
      </c>
      <c r="J11" s="45"/>
      <c r="K11" s="45"/>
      <c r="L11" s="62"/>
      <c r="M11" s="116"/>
      <c r="N11" s="35">
        <v>0</v>
      </c>
      <c r="O11" s="78"/>
      <c r="P11" s="78"/>
      <c r="Q11" s="62"/>
      <c r="R11" s="62"/>
      <c r="S11" s="35"/>
      <c r="T11" s="72"/>
      <c r="U11" s="72"/>
      <c r="V11" s="62"/>
      <c r="W11" s="126"/>
      <c r="X11" s="110"/>
      <c r="Y11" s="45"/>
      <c r="Z11" s="45"/>
      <c r="AA11" s="62"/>
      <c r="AB11" s="62"/>
      <c r="AC11" s="111"/>
      <c r="AD11" s="1" t="str">
        <f t="shared" ref="AD11:AD31" si="0">C11</f>
        <v>Chris Morton</v>
      </c>
      <c r="AE11" s="99"/>
      <c r="AF11" s="92"/>
      <c r="AG11" s="89"/>
      <c r="AH11" s="67"/>
      <c r="AI11" s="93"/>
      <c r="AJ11" s="99"/>
      <c r="AK11" s="92"/>
      <c r="AL11" s="89"/>
      <c r="AM11" s="68"/>
      <c r="AN11" s="93"/>
      <c r="AO11" s="99"/>
      <c r="AP11" s="92"/>
      <c r="AQ11" s="89"/>
      <c r="AR11" s="68"/>
      <c r="AS11" s="100"/>
      <c r="AT11" s="99"/>
      <c r="AU11" s="92"/>
      <c r="AV11" s="89"/>
      <c r="AW11" s="68"/>
      <c r="AX11" s="100"/>
      <c r="AY11" s="99"/>
      <c r="AZ11" s="76"/>
      <c r="BA11" s="92"/>
      <c r="BB11" s="89"/>
      <c r="BC11" s="68"/>
      <c r="BD11" s="100"/>
      <c r="BE11" s="99"/>
      <c r="BF11" s="92"/>
      <c r="BG11" s="89"/>
      <c r="BH11" s="68"/>
      <c r="BI11" s="100"/>
      <c r="BJ11" s="99"/>
      <c r="BK11" s="92"/>
      <c r="BL11" s="89"/>
      <c r="BM11" s="68"/>
      <c r="BN11" s="100"/>
      <c r="BO11" s="99"/>
      <c r="BP11" s="92"/>
      <c r="BQ11" s="89"/>
      <c r="BR11" s="68"/>
      <c r="BS11" s="100"/>
      <c r="BT11" s="99"/>
      <c r="BU11" s="92"/>
      <c r="BV11" s="89"/>
      <c r="BW11" s="68"/>
      <c r="BX11" s="100"/>
      <c r="BY11" s="99"/>
      <c r="BZ11" s="92"/>
      <c r="CA11" s="89"/>
      <c r="CB11" s="68"/>
      <c r="CC11" s="100"/>
      <c r="CD11" s="99"/>
      <c r="CE11" s="92"/>
      <c r="CF11" s="89"/>
      <c r="CG11" s="68"/>
      <c r="CH11" s="100"/>
      <c r="CI11" s="99"/>
      <c r="CJ11" s="92"/>
      <c r="CK11" s="89"/>
      <c r="CL11" s="68"/>
      <c r="CM11" s="100"/>
      <c r="CN11" s="99"/>
      <c r="CO11" s="92"/>
      <c r="CP11" s="89"/>
      <c r="CQ11" s="68"/>
      <c r="CR11" s="100"/>
      <c r="CS11" s="99"/>
      <c r="CT11" s="92"/>
      <c r="CU11" s="89"/>
      <c r="CV11" s="68"/>
      <c r="CW11" s="100"/>
      <c r="CX11" s="99"/>
      <c r="CY11" s="92"/>
      <c r="CZ11" s="89"/>
      <c r="DA11" s="67"/>
      <c r="DB11" s="93"/>
      <c r="DC11" s="99"/>
      <c r="DD11" s="92"/>
      <c r="DE11" s="89"/>
      <c r="DF11" s="68"/>
      <c r="DG11" s="100"/>
      <c r="DH11" s="99"/>
      <c r="DI11" s="92"/>
      <c r="DJ11" s="89"/>
      <c r="DK11" s="68"/>
      <c r="DL11" s="93"/>
      <c r="DM11" s="99"/>
      <c r="DN11" s="92"/>
      <c r="DO11" s="89"/>
      <c r="DP11" s="68"/>
      <c r="DQ11" s="100"/>
      <c r="DR11" s="99"/>
      <c r="DS11" s="92"/>
      <c r="DT11" s="89"/>
      <c r="DU11" s="68"/>
      <c r="DV11" s="93"/>
      <c r="DW11" s="99"/>
      <c r="DX11" s="92"/>
      <c r="DY11" s="89"/>
      <c r="DZ11" s="68"/>
      <c r="EA11" s="93"/>
      <c r="EB11" s="99"/>
      <c r="EC11" s="92"/>
      <c r="ED11" s="89"/>
      <c r="EE11" s="68"/>
      <c r="EF11" s="93"/>
      <c r="EG11" s="99"/>
      <c r="EH11" s="92"/>
      <c r="EI11" s="89"/>
      <c r="EJ11" s="68"/>
      <c r="EK11" s="93"/>
      <c r="EL11" s="99"/>
      <c r="EM11" s="101"/>
      <c r="EN11" s="101"/>
      <c r="EO11" s="101"/>
      <c r="EP11" s="101"/>
      <c r="EQ11" s="101"/>
      <c r="ER11" s="101"/>
      <c r="ES11" s="101"/>
      <c r="ET11" s="65"/>
      <c r="EU11" s="65"/>
      <c r="EV11" s="65"/>
      <c r="EW11" s="65"/>
      <c r="EX11" s="65"/>
    </row>
    <row r="12" spans="1:154">
      <c r="A12" s="388"/>
      <c r="B12" s="388"/>
      <c r="C12" s="21" t="s">
        <v>10</v>
      </c>
      <c r="D12" s="19" t="s">
        <v>100</v>
      </c>
      <c r="E12" s="66">
        <v>0</v>
      </c>
      <c r="F12" s="48">
        <v>0</v>
      </c>
      <c r="G12" s="49">
        <v>0</v>
      </c>
      <c r="I12" s="137">
        <v>0</v>
      </c>
      <c r="J12" s="45"/>
      <c r="K12" s="45"/>
      <c r="L12" s="63">
        <f>ROUND((J12+K12)/2,1)</f>
        <v>0</v>
      </c>
      <c r="M12" s="89" t="s">
        <v>106</v>
      </c>
      <c r="N12" s="36">
        <v>0</v>
      </c>
      <c r="O12" s="45"/>
      <c r="P12" s="45"/>
      <c r="Q12" s="63"/>
      <c r="R12" s="63"/>
      <c r="S12" s="36"/>
      <c r="T12" s="72"/>
      <c r="U12" s="72"/>
      <c r="V12" s="63"/>
      <c r="W12" s="122"/>
      <c r="X12" s="36"/>
      <c r="Y12" s="81"/>
      <c r="Z12" s="81"/>
      <c r="AA12" s="63"/>
      <c r="AB12" s="83"/>
      <c r="AC12" s="36"/>
      <c r="AD12" s="1" t="str">
        <f t="shared" si="0"/>
        <v>Greg Paul</v>
      </c>
      <c r="AE12" s="99"/>
      <c r="AF12" s="92"/>
      <c r="AG12" s="89"/>
      <c r="AH12" s="67"/>
      <c r="AI12" s="93"/>
      <c r="AJ12" s="99"/>
      <c r="AK12" s="92"/>
      <c r="AL12" s="89"/>
      <c r="AM12" s="68"/>
      <c r="AN12" s="100"/>
      <c r="AO12" s="99"/>
      <c r="AP12" s="92"/>
      <c r="AQ12" s="89"/>
      <c r="AR12" s="68"/>
      <c r="AS12" s="93"/>
      <c r="AT12" s="99"/>
      <c r="AU12" s="92"/>
      <c r="AV12" s="89"/>
      <c r="AW12" s="68"/>
      <c r="AX12" s="100"/>
      <c r="AY12" s="99"/>
      <c r="AZ12" s="76"/>
      <c r="BA12" s="92"/>
      <c r="BB12" s="89"/>
      <c r="BC12" s="68"/>
      <c r="BD12" s="93"/>
      <c r="BE12" s="99"/>
      <c r="BF12" s="92"/>
      <c r="BG12" s="89"/>
      <c r="BH12" s="68"/>
      <c r="BI12" s="100"/>
      <c r="BJ12" s="99"/>
      <c r="BK12" s="92"/>
      <c r="BL12" s="89"/>
      <c r="BM12" s="68"/>
      <c r="BN12" s="93"/>
      <c r="BO12" s="99"/>
      <c r="BP12" s="92"/>
      <c r="BQ12" s="89"/>
      <c r="BR12" s="68"/>
      <c r="BS12" s="100"/>
      <c r="BT12" s="99"/>
      <c r="BU12" s="92"/>
      <c r="BV12" s="89"/>
      <c r="BW12" s="68"/>
      <c r="BX12" s="93"/>
      <c r="BY12" s="99"/>
      <c r="BZ12" s="92"/>
      <c r="CA12" s="89"/>
      <c r="CB12" s="68"/>
      <c r="CC12" s="100"/>
      <c r="CD12" s="99"/>
      <c r="CE12" s="92"/>
      <c r="CF12" s="89"/>
      <c r="CG12" s="68"/>
      <c r="CH12" s="93"/>
      <c r="CI12" s="99"/>
      <c r="CJ12" s="92"/>
      <c r="CK12" s="89"/>
      <c r="CL12" s="68"/>
      <c r="CM12" s="102"/>
      <c r="CN12" s="99"/>
      <c r="CO12" s="92"/>
      <c r="CP12" s="89"/>
      <c r="CQ12" s="68"/>
      <c r="CR12" s="100"/>
      <c r="CS12" s="99"/>
      <c r="CT12" s="92"/>
      <c r="CU12" s="89"/>
      <c r="CV12" s="68"/>
      <c r="CW12" s="102"/>
      <c r="CX12" s="99"/>
      <c r="CY12" s="92"/>
      <c r="CZ12" s="89"/>
      <c r="DA12" s="67"/>
      <c r="DB12" s="100"/>
      <c r="DC12" s="99"/>
      <c r="DD12" s="92"/>
      <c r="DE12" s="89"/>
      <c r="DF12" s="68"/>
      <c r="DG12" s="102"/>
      <c r="DH12" s="99"/>
      <c r="DI12" s="92"/>
      <c r="DJ12" s="89"/>
      <c r="DK12" s="68"/>
      <c r="DL12" s="100"/>
      <c r="DM12" s="99"/>
      <c r="DN12" s="92"/>
      <c r="DO12" s="89"/>
      <c r="DP12" s="68"/>
      <c r="DQ12" s="102"/>
      <c r="DR12" s="99"/>
      <c r="DS12" s="92"/>
      <c r="DT12" s="89"/>
      <c r="DU12" s="67"/>
      <c r="DV12" s="100"/>
      <c r="DW12" s="99"/>
      <c r="DX12" s="92"/>
      <c r="DY12" s="89"/>
      <c r="DZ12" s="67"/>
      <c r="EA12" s="100"/>
      <c r="EB12" s="103"/>
      <c r="EC12" s="92"/>
      <c r="ED12" s="89"/>
      <c r="EE12" s="67"/>
      <c r="EF12" s="93"/>
      <c r="EG12" s="103"/>
      <c r="EH12" s="92"/>
      <c r="EI12" s="89"/>
      <c r="EJ12" s="68"/>
      <c r="EK12" s="100"/>
      <c r="EL12" s="103"/>
      <c r="EM12" s="101"/>
      <c r="EN12" s="101"/>
      <c r="EO12" s="101"/>
      <c r="EP12" s="101"/>
      <c r="EQ12" s="101"/>
      <c r="ER12" s="101"/>
      <c r="ES12" s="101"/>
      <c r="ET12" s="65"/>
      <c r="EU12" s="65"/>
      <c r="EV12" s="65"/>
      <c r="EW12" s="65"/>
      <c r="EX12" s="65"/>
    </row>
    <row r="13" spans="1:154">
      <c r="A13" s="388"/>
      <c r="B13" s="388"/>
      <c r="C13" t="s">
        <v>38</v>
      </c>
      <c r="D13" s="11" t="s">
        <v>39</v>
      </c>
      <c r="E13" s="66">
        <v>0</v>
      </c>
      <c r="F13" s="48">
        <v>0</v>
      </c>
      <c r="G13" s="49">
        <v>0</v>
      </c>
      <c r="I13" s="137">
        <v>0</v>
      </c>
      <c r="J13" s="45"/>
      <c r="K13" s="45"/>
      <c r="L13" s="63"/>
      <c r="M13" s="91"/>
      <c r="N13" s="36">
        <v>0</v>
      </c>
      <c r="O13" s="78"/>
      <c r="P13" s="78"/>
      <c r="Q13" s="63"/>
      <c r="R13" s="63"/>
      <c r="S13" s="36"/>
      <c r="T13" s="72"/>
      <c r="U13" s="72"/>
      <c r="V13" s="63"/>
      <c r="W13" s="123"/>
      <c r="X13" s="36"/>
      <c r="Y13" s="81"/>
      <c r="Z13" s="81"/>
      <c r="AA13" s="63"/>
      <c r="AB13" s="63"/>
      <c r="AC13" s="36"/>
      <c r="AD13" s="1" t="str">
        <f t="shared" si="0"/>
        <v>Greg Stenbeck</v>
      </c>
      <c r="AE13" s="99"/>
      <c r="AF13" s="92"/>
      <c r="AG13" s="89"/>
      <c r="AH13" s="68"/>
      <c r="AI13" s="93"/>
      <c r="AJ13" s="99"/>
      <c r="AK13" s="92"/>
      <c r="AL13" s="89"/>
      <c r="AM13" s="67"/>
      <c r="AN13" s="100"/>
      <c r="AO13" s="99"/>
      <c r="AP13" s="92"/>
      <c r="AQ13" s="89"/>
      <c r="AR13" s="67"/>
      <c r="AS13" s="100"/>
      <c r="AT13" s="99"/>
      <c r="AU13" s="92"/>
      <c r="AV13" s="89"/>
      <c r="AW13" s="67"/>
      <c r="AX13" s="93"/>
      <c r="AY13" s="99"/>
      <c r="AZ13" s="76"/>
      <c r="BA13" s="92"/>
      <c r="BB13" s="89"/>
      <c r="BC13" s="67"/>
      <c r="BD13" s="100"/>
      <c r="BE13" s="99"/>
      <c r="BF13" s="92"/>
      <c r="BG13" s="89"/>
      <c r="BH13" s="67"/>
      <c r="BI13" s="93"/>
      <c r="BJ13" s="99"/>
      <c r="BK13" s="92"/>
      <c r="BL13" s="89"/>
      <c r="BM13" s="67"/>
      <c r="BN13" s="100"/>
      <c r="BO13" s="99"/>
      <c r="BP13" s="92"/>
      <c r="BQ13" s="89"/>
      <c r="BR13" s="67"/>
      <c r="BS13" s="93"/>
      <c r="BT13" s="99"/>
      <c r="BU13" s="92"/>
      <c r="BV13" s="89"/>
      <c r="BW13" s="68"/>
      <c r="BX13" s="100"/>
      <c r="BY13" s="99"/>
      <c r="BZ13" s="92"/>
      <c r="CA13" s="89"/>
      <c r="CB13" s="68"/>
      <c r="CC13" s="100"/>
      <c r="CD13" s="99"/>
      <c r="CE13" s="92"/>
      <c r="CF13" s="89"/>
      <c r="CG13" s="67"/>
      <c r="CH13" s="102"/>
      <c r="CI13" s="99"/>
      <c r="CJ13" s="92"/>
      <c r="CK13" s="89"/>
      <c r="CL13" s="68"/>
      <c r="CM13" s="100"/>
      <c r="CN13" s="99"/>
      <c r="CO13" s="92"/>
      <c r="CP13" s="89"/>
      <c r="CQ13" s="68"/>
      <c r="CR13" s="93"/>
      <c r="CS13" s="99"/>
      <c r="CT13" s="92"/>
      <c r="CU13" s="89"/>
      <c r="CV13" s="68"/>
      <c r="CW13" s="100"/>
      <c r="CX13" s="99"/>
      <c r="CY13" s="92"/>
      <c r="CZ13" s="89"/>
      <c r="DA13" s="68"/>
      <c r="DB13" s="93"/>
      <c r="DC13" s="99"/>
      <c r="DD13" s="92"/>
      <c r="DE13" s="89"/>
      <c r="DF13" s="68"/>
      <c r="DG13" s="100"/>
      <c r="DH13" s="99"/>
      <c r="DI13" s="92"/>
      <c r="DJ13" s="89"/>
      <c r="DK13" s="67"/>
      <c r="DL13" s="93"/>
      <c r="DM13" s="99"/>
      <c r="DN13" s="92"/>
      <c r="DO13" s="89"/>
      <c r="DP13" s="68"/>
      <c r="DQ13" s="100"/>
      <c r="DR13" s="99"/>
      <c r="DS13" s="92"/>
      <c r="DT13" s="89"/>
      <c r="DU13" s="67"/>
      <c r="DV13" s="93"/>
      <c r="DW13" s="99"/>
      <c r="DX13" s="92"/>
      <c r="DY13" s="89"/>
      <c r="DZ13" s="68"/>
      <c r="EA13" s="93"/>
      <c r="EB13" s="99"/>
      <c r="EC13" s="92"/>
      <c r="ED13" s="89"/>
      <c r="EE13" s="67"/>
      <c r="EF13" s="100"/>
      <c r="EG13" s="99"/>
      <c r="EH13" s="92"/>
      <c r="EI13" s="89"/>
      <c r="EJ13" s="68"/>
      <c r="EK13" s="93"/>
      <c r="EL13" s="99"/>
      <c r="EM13" s="101"/>
      <c r="EN13" s="101"/>
      <c r="EO13" s="101"/>
      <c r="EP13" s="101"/>
      <c r="EQ13" s="101"/>
      <c r="ER13" s="101"/>
      <c r="ES13" s="101"/>
      <c r="ET13" s="65"/>
      <c r="EU13" s="65"/>
      <c r="EV13" s="65"/>
      <c r="EW13" s="65"/>
      <c r="EX13" s="65"/>
    </row>
    <row r="14" spans="1:154">
      <c r="A14" s="388"/>
      <c r="B14" s="388"/>
      <c r="C14" t="s">
        <v>8</v>
      </c>
      <c r="D14" s="11" t="s">
        <v>16</v>
      </c>
      <c r="E14" s="5"/>
      <c r="F14" s="5"/>
      <c r="G14" s="5"/>
      <c r="I14" s="137">
        <v>0</v>
      </c>
      <c r="J14" s="45"/>
      <c r="K14" s="45"/>
      <c r="L14" s="63"/>
      <c r="M14" s="117"/>
      <c r="N14" s="36">
        <v>0</v>
      </c>
      <c r="O14" s="78"/>
      <c r="P14" s="78"/>
      <c r="Q14" s="63"/>
      <c r="R14" s="64"/>
      <c r="S14" s="36"/>
      <c r="T14" s="72"/>
      <c r="U14" s="72"/>
      <c r="V14" s="63"/>
      <c r="W14" s="123"/>
      <c r="X14" s="36"/>
      <c r="Y14" s="81"/>
      <c r="Z14" s="81"/>
      <c r="AA14" s="63"/>
      <c r="AB14" s="63"/>
      <c r="AC14" s="36"/>
      <c r="AD14" s="1" t="str">
        <f t="shared" si="0"/>
        <v>Tony Baker</v>
      </c>
      <c r="AE14" s="99"/>
      <c r="AF14" s="92"/>
      <c r="AG14" s="89"/>
      <c r="AH14" s="68"/>
      <c r="AI14" s="100"/>
      <c r="AJ14" s="103"/>
      <c r="AK14" s="92"/>
      <c r="AL14" s="89"/>
      <c r="AM14" s="68"/>
      <c r="AN14" s="100"/>
      <c r="AO14" s="103"/>
      <c r="AP14" s="92"/>
      <c r="AQ14" s="89"/>
      <c r="AR14" s="68"/>
      <c r="AS14" s="100"/>
      <c r="AT14" s="103"/>
      <c r="AU14" s="92"/>
      <c r="AV14" s="89"/>
      <c r="AW14" s="68"/>
      <c r="AX14" s="100"/>
      <c r="AY14" s="103"/>
      <c r="AZ14" s="76"/>
      <c r="BA14" s="92"/>
      <c r="BB14" s="89"/>
      <c r="BC14" s="68"/>
      <c r="BD14" s="100"/>
      <c r="BE14" s="103"/>
      <c r="BF14" s="92"/>
      <c r="BG14" s="89"/>
      <c r="BH14" s="68"/>
      <c r="BI14" s="100"/>
      <c r="BJ14" s="103"/>
      <c r="BK14" s="92"/>
      <c r="BL14" s="89"/>
      <c r="BM14" s="68"/>
      <c r="BN14" s="100"/>
      <c r="BO14" s="103"/>
      <c r="BP14" s="92"/>
      <c r="BQ14" s="89"/>
      <c r="BR14" s="68"/>
      <c r="BS14" s="100"/>
      <c r="BT14" s="103"/>
      <c r="BU14" s="92"/>
      <c r="BV14" s="89"/>
      <c r="BW14" s="68"/>
      <c r="BX14" s="100"/>
      <c r="BY14" s="103"/>
      <c r="BZ14" s="92"/>
      <c r="CA14" s="89"/>
      <c r="CB14" s="68"/>
      <c r="CC14" s="100"/>
      <c r="CD14" s="103"/>
      <c r="CE14" s="92"/>
      <c r="CF14" s="89"/>
      <c r="CG14" s="68"/>
      <c r="CH14" s="100"/>
      <c r="CI14" s="103"/>
      <c r="CJ14" s="92"/>
      <c r="CK14" s="89"/>
      <c r="CL14" s="68"/>
      <c r="CM14" s="100"/>
      <c r="CN14" s="99"/>
      <c r="CO14" s="92"/>
      <c r="CP14" s="89"/>
      <c r="CQ14" s="67"/>
      <c r="CR14" s="102"/>
      <c r="CS14" s="99"/>
      <c r="CT14" s="92"/>
      <c r="CU14" s="89"/>
      <c r="CV14" s="68"/>
      <c r="CW14" s="100"/>
      <c r="CX14" s="99"/>
      <c r="CY14" s="92"/>
      <c r="CZ14" s="89"/>
      <c r="DA14" s="67"/>
      <c r="DB14" s="93"/>
      <c r="DC14" s="99"/>
      <c r="DD14" s="92"/>
      <c r="DE14" s="89"/>
      <c r="DF14" s="68"/>
      <c r="DG14" s="100"/>
      <c r="DH14" s="99"/>
      <c r="DI14" s="92"/>
      <c r="DJ14" s="89"/>
      <c r="DK14" s="67"/>
      <c r="DL14" s="104"/>
      <c r="DM14" s="99"/>
      <c r="DN14" s="92"/>
      <c r="DO14" s="89"/>
      <c r="DP14" s="68"/>
      <c r="DQ14" s="100"/>
      <c r="DR14" s="99"/>
      <c r="DS14" s="105"/>
      <c r="DT14" s="89"/>
      <c r="DU14" s="106"/>
      <c r="DV14" s="100"/>
      <c r="DW14" s="99"/>
      <c r="DX14" s="92"/>
      <c r="DY14" s="89"/>
      <c r="DZ14" s="67"/>
      <c r="EA14" s="93"/>
      <c r="EB14" s="99"/>
      <c r="EC14" s="105"/>
      <c r="ED14" s="89"/>
      <c r="EE14" s="106"/>
      <c r="EF14" s="100"/>
      <c r="EG14" s="99"/>
      <c r="EH14" s="92"/>
      <c r="EI14" s="89"/>
      <c r="EJ14" s="67"/>
      <c r="EK14" s="93"/>
      <c r="EL14" s="99"/>
      <c r="EM14" s="101"/>
      <c r="EN14" s="101"/>
      <c r="EO14" s="101"/>
      <c r="EP14" s="101"/>
      <c r="EQ14" s="101"/>
      <c r="ER14" s="101"/>
      <c r="ES14" s="101"/>
      <c r="ET14" s="65"/>
      <c r="EU14" s="65"/>
      <c r="EV14" s="65"/>
      <c r="EW14" s="65"/>
      <c r="EX14" s="65"/>
    </row>
    <row r="15" spans="1:154">
      <c r="A15" s="388"/>
      <c r="B15" s="388"/>
      <c r="C15" t="s">
        <v>19</v>
      </c>
      <c r="D15" s="11" t="s">
        <v>80</v>
      </c>
      <c r="E15" s="5"/>
      <c r="F15" s="5"/>
      <c r="G15" s="5"/>
      <c r="I15" s="137">
        <v>0</v>
      </c>
      <c r="J15" s="45"/>
      <c r="K15" s="45"/>
      <c r="L15" s="63">
        <f>ROUND((J15+K15)/2,1)</f>
        <v>0</v>
      </c>
      <c r="M15" s="89" t="s">
        <v>106</v>
      </c>
      <c r="N15" s="36">
        <v>0</v>
      </c>
      <c r="O15" s="78"/>
      <c r="P15" s="78"/>
      <c r="Q15" s="63"/>
      <c r="R15" s="63"/>
      <c r="S15" s="36"/>
      <c r="T15" s="72"/>
      <c r="U15" s="72"/>
      <c r="V15" s="63"/>
      <c r="W15" s="122"/>
      <c r="X15" s="36"/>
      <c r="Y15" s="81"/>
      <c r="Z15" s="81"/>
      <c r="AA15" s="63"/>
      <c r="AB15" s="63"/>
      <c r="AC15" s="36"/>
      <c r="AD15" s="1" t="str">
        <f t="shared" si="0"/>
        <v>Tony Park</v>
      </c>
      <c r="AE15" s="99"/>
      <c r="AF15" s="92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108"/>
      <c r="AV15" s="108"/>
      <c r="AW15" s="89"/>
      <c r="AX15" s="89"/>
      <c r="AY15" s="89"/>
      <c r="AZ15" s="89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76"/>
      <c r="BM15" s="76"/>
      <c r="BN15" s="76"/>
      <c r="BO15" s="76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2"/>
      <c r="CN15" s="99"/>
      <c r="CO15" s="92"/>
      <c r="CP15" s="89"/>
      <c r="CQ15" s="68"/>
      <c r="CR15" s="104"/>
      <c r="CS15" s="99"/>
      <c r="CT15" s="92"/>
      <c r="CU15" s="89"/>
      <c r="CV15" s="68"/>
      <c r="CW15" s="102"/>
      <c r="CX15" s="99"/>
      <c r="CY15" s="92"/>
      <c r="CZ15" s="89"/>
      <c r="DA15" s="68"/>
      <c r="DB15" s="104"/>
      <c r="DC15" s="99"/>
      <c r="DD15" s="92"/>
      <c r="DE15" s="89"/>
      <c r="DF15" s="68"/>
      <c r="DG15" s="102"/>
      <c r="DH15" s="99"/>
      <c r="DI15" s="92"/>
      <c r="DJ15" s="89"/>
      <c r="DK15" s="68"/>
      <c r="DL15" s="104"/>
      <c r="DM15" s="99"/>
      <c r="DN15" s="92"/>
      <c r="DO15" s="89"/>
      <c r="DP15" s="68"/>
      <c r="DQ15" s="102"/>
      <c r="DR15" s="99"/>
      <c r="DS15" s="92"/>
      <c r="DT15" s="89"/>
      <c r="DU15" s="67"/>
      <c r="DV15" s="89"/>
      <c r="DW15" s="99"/>
      <c r="DX15" s="92"/>
      <c r="DY15" s="89"/>
      <c r="DZ15" s="68"/>
      <c r="EA15" s="89"/>
      <c r="EB15" s="99"/>
      <c r="EC15" s="92"/>
      <c r="ED15" s="89"/>
      <c r="EE15" s="68"/>
      <c r="EF15" s="89"/>
      <c r="EG15" s="99"/>
      <c r="EH15" s="92"/>
      <c r="EI15" s="89"/>
      <c r="EJ15" s="67"/>
      <c r="EK15" s="89"/>
      <c r="EL15" s="99"/>
      <c r="EM15" s="101"/>
      <c r="EN15" s="101"/>
      <c r="EO15" s="101"/>
      <c r="EP15" s="101"/>
      <c r="EQ15" s="101"/>
      <c r="ER15" s="101"/>
      <c r="ES15" s="101"/>
      <c r="ET15" s="65"/>
      <c r="EU15" s="65"/>
      <c r="EV15" s="65"/>
      <c r="EW15" s="65"/>
      <c r="EX15" s="65"/>
    </row>
    <row r="16" spans="1:154">
      <c r="A16" s="388"/>
      <c r="B16" s="388"/>
      <c r="C16" t="s">
        <v>31</v>
      </c>
      <c r="D16" s="11" t="s">
        <v>32</v>
      </c>
      <c r="E16" s="5"/>
      <c r="F16" s="5"/>
      <c r="G16" s="5"/>
      <c r="I16" s="137">
        <v>0</v>
      </c>
      <c r="J16" s="45"/>
      <c r="K16" s="45"/>
      <c r="L16" s="63">
        <f>ROUND((J16+K16)/2,1)</f>
        <v>0</v>
      </c>
      <c r="M16" s="91">
        <v>6</v>
      </c>
      <c r="N16" s="36">
        <v>0</v>
      </c>
      <c r="O16" s="78"/>
      <c r="P16" s="78"/>
      <c r="Q16" s="63"/>
      <c r="R16" s="63"/>
      <c r="S16" s="112"/>
      <c r="T16" s="72"/>
      <c r="U16" s="72"/>
      <c r="V16" s="63"/>
      <c r="W16" s="123"/>
      <c r="X16" s="112"/>
      <c r="Y16" s="81"/>
      <c r="Z16" s="81"/>
      <c r="AA16" s="63"/>
      <c r="AB16" s="63"/>
      <c r="AC16" s="112"/>
      <c r="AD16" s="1" t="str">
        <f t="shared" si="0"/>
        <v>Wayne Williamson</v>
      </c>
      <c r="AE16" s="99"/>
      <c r="AF16" s="92"/>
      <c r="AG16" s="89"/>
      <c r="AH16" s="68"/>
      <c r="AI16" s="100"/>
      <c r="AJ16" s="99"/>
      <c r="AK16" s="92"/>
      <c r="AL16" s="89"/>
      <c r="AM16" s="67"/>
      <c r="AN16" s="100"/>
      <c r="AO16" s="99"/>
      <c r="AP16" s="92"/>
      <c r="AQ16" s="89"/>
      <c r="AR16" s="68"/>
      <c r="AS16" s="93"/>
      <c r="AT16" s="99"/>
      <c r="AU16" s="92"/>
      <c r="AV16" s="89"/>
      <c r="AW16" s="68"/>
      <c r="AX16" s="102"/>
      <c r="AY16" s="99"/>
      <c r="AZ16" s="90"/>
      <c r="BA16" s="92"/>
      <c r="BB16" s="89"/>
      <c r="BC16" s="67"/>
      <c r="BD16" s="100"/>
      <c r="BE16" s="99"/>
      <c r="BF16" s="92"/>
      <c r="BG16" s="89"/>
      <c r="BH16" s="68"/>
      <c r="BI16" s="102"/>
      <c r="BJ16" s="99"/>
      <c r="BK16" s="92"/>
      <c r="BL16" s="89"/>
      <c r="BM16" s="68"/>
      <c r="BN16" s="100"/>
      <c r="BO16" s="99"/>
      <c r="BP16" s="92"/>
      <c r="BQ16" s="89"/>
      <c r="BR16" s="68"/>
      <c r="BS16" s="102"/>
      <c r="BT16" s="99"/>
      <c r="BU16" s="92"/>
      <c r="BV16" s="89"/>
      <c r="BW16" s="68"/>
      <c r="BX16" s="100"/>
      <c r="BY16" s="99"/>
      <c r="BZ16" s="92"/>
      <c r="CA16" s="89"/>
      <c r="CB16" s="67"/>
      <c r="CC16" s="102"/>
      <c r="CD16" s="99"/>
      <c r="CE16" s="92"/>
      <c r="CF16" s="89"/>
      <c r="CG16" s="68"/>
      <c r="CH16" s="100"/>
      <c r="CI16" s="99"/>
      <c r="CJ16" s="92"/>
      <c r="CK16" s="89"/>
      <c r="CL16" s="68"/>
      <c r="CM16" s="102"/>
      <c r="CN16" s="99"/>
      <c r="CO16" s="92"/>
      <c r="CP16" s="89"/>
      <c r="CQ16" s="68"/>
      <c r="CR16" s="100"/>
      <c r="CS16" s="99"/>
      <c r="CT16" s="92"/>
      <c r="CU16" s="89"/>
      <c r="CV16" s="67"/>
      <c r="CW16" s="102"/>
      <c r="CX16" s="99"/>
      <c r="CY16" s="92"/>
      <c r="CZ16" s="89"/>
      <c r="DA16" s="67"/>
      <c r="DB16" s="100"/>
      <c r="DC16" s="99"/>
      <c r="DD16" s="92"/>
      <c r="DE16" s="89"/>
      <c r="DF16" s="68"/>
      <c r="DG16" s="102"/>
      <c r="DH16" s="99"/>
      <c r="DI16" s="92"/>
      <c r="DJ16" s="89"/>
      <c r="DK16" s="68"/>
      <c r="DL16" s="100"/>
      <c r="DM16" s="99"/>
      <c r="DN16" s="92"/>
      <c r="DO16" s="89"/>
      <c r="DP16" s="67"/>
      <c r="DQ16" s="93"/>
      <c r="DR16" s="99"/>
      <c r="DS16" s="92"/>
      <c r="DT16" s="89"/>
      <c r="DU16" s="68"/>
      <c r="DV16" s="93"/>
      <c r="DW16" s="99"/>
      <c r="DX16" s="92"/>
      <c r="DY16" s="89"/>
      <c r="DZ16" s="106"/>
      <c r="EA16" s="100"/>
      <c r="EB16" s="99"/>
      <c r="EC16" s="92"/>
      <c r="ED16" s="89"/>
      <c r="EE16" s="68"/>
      <c r="EF16" s="100"/>
      <c r="EG16" s="99"/>
      <c r="EH16" s="92"/>
      <c r="EI16" s="89"/>
      <c r="EJ16" s="107"/>
      <c r="EK16" s="93"/>
      <c r="EL16" s="99"/>
      <c r="EM16" s="101"/>
      <c r="EN16" s="101"/>
      <c r="EO16" s="101"/>
      <c r="EP16" s="101"/>
      <c r="EQ16" s="101"/>
      <c r="ER16" s="101"/>
      <c r="ES16" s="101"/>
      <c r="ET16" s="65"/>
      <c r="EU16" s="65"/>
      <c r="EV16" s="65"/>
      <c r="EW16" s="65"/>
      <c r="EX16" s="65"/>
    </row>
    <row r="17" spans="1:154">
      <c r="A17" s="388"/>
      <c r="B17" s="388"/>
      <c r="C17" t="s">
        <v>75</v>
      </c>
      <c r="D17" s="11" t="s">
        <v>76</v>
      </c>
      <c r="E17" s="5"/>
      <c r="F17" s="5"/>
      <c r="G17" s="5"/>
      <c r="H17" s="65"/>
      <c r="I17" s="138">
        <v>10</v>
      </c>
      <c r="J17" s="45"/>
      <c r="K17" s="45"/>
      <c r="L17" s="63">
        <f>ROUND((J17+K17)/2,1)</f>
        <v>0</v>
      </c>
      <c r="M17" s="89">
        <v>7</v>
      </c>
      <c r="N17" s="109">
        <v>10</v>
      </c>
      <c r="O17" s="45"/>
      <c r="P17" s="45"/>
      <c r="Q17" s="63"/>
      <c r="R17" s="63"/>
      <c r="S17" s="112"/>
      <c r="T17" s="72"/>
      <c r="U17" s="72"/>
      <c r="V17" s="63"/>
      <c r="W17" s="123"/>
      <c r="X17" s="112"/>
      <c r="Y17" s="81"/>
      <c r="Z17" s="81"/>
      <c r="AA17" s="63"/>
      <c r="AB17" s="63"/>
      <c r="AC17" s="112"/>
      <c r="AD17" s="1" t="str">
        <f t="shared" si="0"/>
        <v>Graham Barker</v>
      </c>
      <c r="AE17" s="99"/>
      <c r="AF17" s="92"/>
      <c r="AG17" s="89"/>
      <c r="AH17" s="67"/>
      <c r="AI17" s="93"/>
      <c r="AJ17" s="99"/>
      <c r="AK17" s="92"/>
      <c r="AL17" s="89"/>
      <c r="AM17" s="68"/>
      <c r="AN17" s="89"/>
      <c r="AO17" s="99"/>
      <c r="AP17" s="92"/>
      <c r="AQ17" s="89"/>
      <c r="AR17" s="67"/>
      <c r="AS17" s="93"/>
      <c r="AT17" s="99"/>
      <c r="AU17" s="92"/>
      <c r="AV17" s="89"/>
      <c r="AW17" s="67"/>
      <c r="AX17" s="89"/>
      <c r="AY17" s="99"/>
      <c r="AZ17" s="76"/>
      <c r="BA17" s="92"/>
      <c r="BB17" s="89"/>
      <c r="BC17" s="67"/>
      <c r="BD17" s="100"/>
      <c r="BE17" s="99"/>
      <c r="BF17" s="92"/>
      <c r="BG17" s="89"/>
      <c r="BH17" s="68"/>
      <c r="BI17" s="89"/>
      <c r="BJ17" s="99"/>
      <c r="BK17" s="92"/>
      <c r="BL17" s="89"/>
      <c r="BM17" s="67"/>
      <c r="BN17" s="100"/>
      <c r="BO17" s="99"/>
      <c r="BP17" s="92"/>
      <c r="BQ17" s="89"/>
      <c r="BR17" s="68"/>
      <c r="BS17" s="89"/>
      <c r="BT17" s="99"/>
      <c r="BU17" s="92"/>
      <c r="BV17" s="89"/>
      <c r="BW17" s="67"/>
      <c r="BX17" s="100"/>
      <c r="BY17" s="99"/>
      <c r="BZ17" s="92"/>
      <c r="CA17" s="89"/>
      <c r="CB17" s="68"/>
      <c r="CC17" s="89"/>
      <c r="CD17" s="99"/>
      <c r="CE17" s="92"/>
      <c r="CF17" s="89"/>
      <c r="CG17" s="67"/>
      <c r="CH17" s="100"/>
      <c r="CI17" s="99"/>
      <c r="CJ17" s="92"/>
      <c r="CK17" s="89"/>
      <c r="CL17" s="68"/>
      <c r="CM17" s="89"/>
      <c r="CN17" s="99"/>
      <c r="CO17" s="92"/>
      <c r="CP17" s="89"/>
      <c r="CQ17" s="67"/>
      <c r="CR17" s="100"/>
      <c r="CS17" s="99"/>
      <c r="CT17" s="92"/>
      <c r="CU17" s="89"/>
      <c r="CV17" s="68"/>
      <c r="CW17" s="89"/>
      <c r="CX17" s="99"/>
      <c r="CY17" s="92"/>
      <c r="CZ17" s="89"/>
      <c r="DA17" s="68"/>
      <c r="DB17" s="100"/>
      <c r="DC17" s="99"/>
      <c r="DD17" s="92"/>
      <c r="DE17" s="89"/>
      <c r="DF17" s="67"/>
      <c r="DG17" s="104"/>
      <c r="DH17" s="99"/>
      <c r="DI17" s="92"/>
      <c r="DJ17" s="89"/>
      <c r="DK17" s="68"/>
      <c r="DL17" s="100"/>
      <c r="DM17" s="99"/>
      <c r="DN17" s="92"/>
      <c r="DO17" s="89"/>
      <c r="DP17" s="68"/>
      <c r="DQ17" s="104"/>
      <c r="DR17" s="99"/>
      <c r="DS17" s="92"/>
      <c r="DT17" s="89"/>
      <c r="DU17" s="67"/>
      <c r="DV17" s="100"/>
      <c r="DW17" s="99"/>
      <c r="DX17" s="92"/>
      <c r="DY17" s="89"/>
      <c r="DZ17" s="68"/>
      <c r="EA17" s="89"/>
      <c r="EB17" s="99"/>
      <c r="EC17" s="92"/>
      <c r="ED17" s="89"/>
      <c r="EE17" s="67"/>
      <c r="EF17" s="93"/>
      <c r="EG17" s="99"/>
      <c r="EH17" s="92"/>
      <c r="EI17" s="89"/>
      <c r="EJ17" s="67"/>
      <c r="EK17" s="104"/>
      <c r="EL17" s="99"/>
      <c r="EM17" s="101"/>
      <c r="EN17" s="101"/>
      <c r="EO17" s="101"/>
      <c r="EP17" s="101"/>
      <c r="EQ17" s="101"/>
      <c r="ER17" s="101"/>
      <c r="ES17" s="101"/>
      <c r="ET17" s="65"/>
      <c r="EU17" s="65"/>
      <c r="EV17" s="65"/>
      <c r="EW17" s="65"/>
      <c r="EX17" s="65"/>
    </row>
    <row r="18" spans="1:154">
      <c r="A18" s="388"/>
      <c r="B18" s="388"/>
      <c r="C18" t="s">
        <v>9</v>
      </c>
      <c r="D18" s="11" t="s">
        <v>17</v>
      </c>
      <c r="E18" s="5"/>
      <c r="F18" s="5"/>
      <c r="G18" s="5"/>
      <c r="I18" s="137">
        <v>10</v>
      </c>
      <c r="J18" s="45"/>
      <c r="K18" s="45"/>
      <c r="L18" s="63">
        <f>ROUND((J18+K18)/2,1)</f>
        <v>0</v>
      </c>
      <c r="M18" s="93">
        <v>1</v>
      </c>
      <c r="N18" s="109">
        <v>10</v>
      </c>
      <c r="O18" s="78"/>
      <c r="P18" s="78"/>
      <c r="Q18" s="63"/>
      <c r="R18" s="63"/>
      <c r="S18" s="112"/>
      <c r="T18" s="72"/>
      <c r="U18" s="72"/>
      <c r="V18" s="63"/>
      <c r="W18" s="123"/>
      <c r="X18" s="112"/>
      <c r="Y18" s="81"/>
      <c r="Z18" s="81"/>
      <c r="AA18" s="63"/>
      <c r="AB18" s="63"/>
      <c r="AC18" s="112"/>
      <c r="AD18" s="1" t="str">
        <f t="shared" si="0"/>
        <v>Ray Nixon</v>
      </c>
      <c r="AE18" s="103"/>
      <c r="AF18" s="92"/>
      <c r="AG18" s="89"/>
      <c r="AH18" s="67"/>
      <c r="AI18" s="104"/>
      <c r="AJ18" s="99"/>
      <c r="AK18" s="92"/>
      <c r="AL18" s="89"/>
      <c r="AM18" s="68"/>
      <c r="AN18" s="102"/>
      <c r="AO18" s="99"/>
      <c r="AP18" s="92"/>
      <c r="AQ18" s="89"/>
      <c r="AR18" s="68"/>
      <c r="AS18" s="104"/>
      <c r="AT18" s="99"/>
      <c r="AU18" s="92"/>
      <c r="AV18" s="89"/>
      <c r="AW18" s="68"/>
      <c r="AX18" s="102"/>
      <c r="AY18" s="99"/>
      <c r="AZ18" s="76"/>
      <c r="BA18" s="92"/>
      <c r="BB18" s="89"/>
      <c r="BC18" s="68"/>
      <c r="BD18" s="104"/>
      <c r="BE18" s="99"/>
      <c r="BF18" s="92"/>
      <c r="BG18" s="89"/>
      <c r="BH18" s="68"/>
      <c r="BI18" s="102"/>
      <c r="BJ18" s="99"/>
      <c r="BK18" s="92"/>
      <c r="BL18" s="89"/>
      <c r="BM18" s="68"/>
      <c r="BN18" s="104"/>
      <c r="BO18" s="99"/>
      <c r="BP18" s="92"/>
      <c r="BQ18" s="89"/>
      <c r="BR18" s="68"/>
      <c r="BS18" s="102"/>
      <c r="BT18" s="99"/>
      <c r="BU18" s="92"/>
      <c r="BV18" s="89"/>
      <c r="BW18" s="68"/>
      <c r="BX18" s="104"/>
      <c r="BY18" s="99"/>
      <c r="BZ18" s="92"/>
      <c r="CA18" s="89"/>
      <c r="CB18" s="68"/>
      <c r="CC18" s="102"/>
      <c r="CD18" s="99"/>
      <c r="CE18" s="92"/>
      <c r="CF18" s="89"/>
      <c r="CG18" s="68"/>
      <c r="CH18" s="104"/>
      <c r="CI18" s="99"/>
      <c r="CJ18" s="92"/>
      <c r="CK18" s="89"/>
      <c r="CL18" s="68"/>
      <c r="CM18" s="100"/>
      <c r="CN18" s="103"/>
      <c r="CO18" s="92"/>
      <c r="CP18" s="89"/>
      <c r="CQ18" s="68"/>
      <c r="CR18" s="100"/>
      <c r="CS18" s="103"/>
      <c r="CT18" s="92"/>
      <c r="CU18" s="89"/>
      <c r="CV18" s="68"/>
      <c r="CW18" s="100"/>
      <c r="CX18" s="103"/>
      <c r="CY18" s="92"/>
      <c r="CZ18" s="89"/>
      <c r="DA18" s="68"/>
      <c r="DB18" s="100"/>
      <c r="DC18" s="103"/>
      <c r="DD18" s="92"/>
      <c r="DE18" s="89"/>
      <c r="DF18" s="68"/>
      <c r="DG18" s="100"/>
      <c r="DH18" s="103"/>
      <c r="DI18" s="92"/>
      <c r="DJ18" s="89"/>
      <c r="DK18" s="68"/>
      <c r="DL18" s="100"/>
      <c r="DM18" s="103"/>
      <c r="DN18" s="92"/>
      <c r="DO18" s="89"/>
      <c r="DP18" s="68"/>
      <c r="DQ18" s="100"/>
      <c r="DR18" s="103"/>
      <c r="DS18" s="92"/>
      <c r="DT18" s="89"/>
      <c r="DU18" s="67"/>
      <c r="DV18" s="93"/>
      <c r="DW18" s="103"/>
      <c r="DX18" s="92"/>
      <c r="DY18" s="89"/>
      <c r="DZ18" s="68"/>
      <c r="EA18" s="100"/>
      <c r="EB18" s="103"/>
      <c r="EC18" s="92"/>
      <c r="ED18" s="89"/>
      <c r="EE18" s="67"/>
      <c r="EF18" s="93"/>
      <c r="EG18" s="99"/>
      <c r="EH18" s="92"/>
      <c r="EI18" s="89"/>
      <c r="EJ18" s="68"/>
      <c r="EK18" s="100"/>
      <c r="EL18" s="99"/>
      <c r="EM18" s="101"/>
      <c r="EN18" s="101"/>
      <c r="EO18" s="101"/>
      <c r="EP18" s="101"/>
      <c r="EQ18" s="101"/>
      <c r="ER18" s="101"/>
      <c r="ES18" s="101"/>
      <c r="ET18" s="65"/>
      <c r="EU18" s="65"/>
      <c r="EV18" s="65"/>
      <c r="EW18" s="65"/>
      <c r="EX18" s="65"/>
    </row>
    <row r="19" spans="1:154">
      <c r="A19" s="388"/>
      <c r="B19" s="388"/>
      <c r="C19" t="s">
        <v>123</v>
      </c>
      <c r="D19" s="11" t="s">
        <v>124</v>
      </c>
      <c r="E19" s="5"/>
      <c r="F19" s="5"/>
      <c r="G19" s="5"/>
      <c r="I19" s="137">
        <v>10</v>
      </c>
      <c r="J19" s="45"/>
      <c r="K19" s="45"/>
      <c r="L19" s="63"/>
      <c r="M19" s="93"/>
      <c r="N19" s="36">
        <v>10</v>
      </c>
      <c r="O19" s="78"/>
      <c r="P19" s="78"/>
      <c r="Q19" s="63"/>
      <c r="R19" s="63"/>
      <c r="S19" s="61"/>
      <c r="T19" s="72"/>
      <c r="U19" s="72"/>
      <c r="V19" s="63"/>
      <c r="W19" s="123"/>
      <c r="X19" s="61"/>
      <c r="Y19" s="81"/>
      <c r="Z19" s="81"/>
      <c r="AA19" s="63"/>
      <c r="AB19" s="63"/>
      <c r="AC19" s="61"/>
      <c r="AD19" s="1" t="str">
        <f t="shared" si="0"/>
        <v>Robert Blakey</v>
      </c>
      <c r="AE19" s="89"/>
      <c r="AF19" s="89"/>
      <c r="AG19" s="89"/>
      <c r="AH19" s="67"/>
      <c r="AI19" s="93"/>
      <c r="AJ19" s="99"/>
      <c r="AK19" s="92"/>
      <c r="AL19" s="89"/>
      <c r="AM19" s="106"/>
      <c r="AN19" s="100"/>
      <c r="AO19" s="99"/>
      <c r="AP19" s="92"/>
      <c r="AQ19" s="89"/>
      <c r="AR19" s="68"/>
      <c r="AS19" s="93"/>
      <c r="AT19" s="99"/>
      <c r="AU19" s="92"/>
      <c r="AV19" s="89"/>
      <c r="AW19" s="106"/>
      <c r="AX19" s="100"/>
      <c r="AY19" s="99"/>
      <c r="AZ19" s="76"/>
      <c r="BA19" s="92"/>
      <c r="BB19" s="89"/>
      <c r="BC19" s="68"/>
      <c r="BD19" s="93"/>
      <c r="BE19" s="99"/>
      <c r="BF19" s="92"/>
      <c r="BG19" s="89"/>
      <c r="BH19" s="68"/>
      <c r="BI19" s="100"/>
      <c r="BJ19" s="99"/>
      <c r="BK19" s="92"/>
      <c r="BL19" s="89"/>
      <c r="BM19" s="68"/>
      <c r="BN19" s="100"/>
      <c r="BO19" s="99"/>
      <c r="BP19" s="92"/>
      <c r="BQ19" s="89"/>
      <c r="BR19" s="68"/>
      <c r="BS19" s="100"/>
      <c r="BT19" s="99"/>
      <c r="BU19" s="92"/>
      <c r="BV19" s="89"/>
      <c r="BW19" s="68"/>
      <c r="BX19" s="100"/>
      <c r="BY19" s="99"/>
      <c r="BZ19" s="92"/>
      <c r="CA19" s="89"/>
      <c r="CB19" s="68"/>
      <c r="CC19" s="100"/>
      <c r="CD19" s="99"/>
      <c r="CE19" s="92"/>
      <c r="CF19" s="89"/>
      <c r="CG19" s="68"/>
      <c r="CH19" s="100"/>
      <c r="CI19" s="99"/>
      <c r="CJ19" s="92"/>
      <c r="CK19" s="89"/>
      <c r="CL19" s="67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65"/>
      <c r="EU19" s="65"/>
      <c r="EV19" s="65"/>
      <c r="EW19" s="65"/>
      <c r="EX19" s="65"/>
    </row>
    <row r="20" spans="1:154">
      <c r="A20" s="388"/>
      <c r="B20" s="388"/>
      <c r="C20" s="21" t="s">
        <v>54</v>
      </c>
      <c r="D20" s="19" t="s">
        <v>132</v>
      </c>
      <c r="E20" s="5"/>
      <c r="F20" s="5"/>
      <c r="G20" s="5"/>
      <c r="I20" s="138">
        <v>20</v>
      </c>
      <c r="J20" s="45"/>
      <c r="K20" s="45"/>
      <c r="L20" s="63"/>
      <c r="M20" s="93"/>
      <c r="N20" s="61">
        <v>20</v>
      </c>
      <c r="O20" s="78"/>
      <c r="P20" s="78"/>
      <c r="Q20" s="63"/>
      <c r="R20" s="63"/>
      <c r="S20" s="109"/>
      <c r="T20" s="72"/>
      <c r="U20" s="72"/>
      <c r="V20" s="63"/>
      <c r="W20" s="123"/>
      <c r="X20" s="109"/>
      <c r="Y20" s="81"/>
      <c r="Z20" s="81"/>
      <c r="AA20" s="63"/>
      <c r="AB20" s="83"/>
      <c r="AC20" s="109"/>
      <c r="AD20" s="1" t="str">
        <f t="shared" si="0"/>
        <v>Allen Walbridge</v>
      </c>
      <c r="AE20" s="89"/>
      <c r="AF20" s="89"/>
      <c r="AG20" s="89"/>
      <c r="AH20" s="68"/>
      <c r="AI20" s="100"/>
      <c r="AJ20" s="103"/>
      <c r="AK20" s="92"/>
      <c r="AL20" s="89"/>
      <c r="AM20" s="67"/>
      <c r="AN20" s="93"/>
      <c r="AO20" s="103"/>
      <c r="AP20" s="92"/>
      <c r="AQ20" s="89"/>
      <c r="AR20" s="67"/>
      <c r="AS20" s="93"/>
      <c r="AT20" s="103"/>
      <c r="AU20" s="92"/>
      <c r="AV20" s="89"/>
      <c r="AW20" s="68"/>
      <c r="AX20" s="93"/>
      <c r="AY20" s="103"/>
      <c r="AZ20" s="76"/>
      <c r="BA20" s="92"/>
      <c r="BB20" s="89"/>
      <c r="BC20" s="67"/>
      <c r="BD20" s="93"/>
      <c r="BE20" s="103"/>
      <c r="BF20" s="92"/>
      <c r="BG20" s="89"/>
      <c r="BH20" s="68"/>
      <c r="BI20" s="93"/>
      <c r="BJ20" s="103"/>
      <c r="BK20" s="92"/>
      <c r="BL20" s="89"/>
      <c r="BM20" s="67"/>
      <c r="BN20" s="93"/>
      <c r="BO20" s="103"/>
      <c r="BP20" s="92"/>
      <c r="BQ20" s="89"/>
      <c r="BR20" s="68"/>
      <c r="BS20" s="93"/>
      <c r="BT20" s="103"/>
      <c r="BU20" s="92"/>
      <c r="BV20" s="89"/>
      <c r="BW20" s="67"/>
      <c r="BX20" s="93"/>
      <c r="BY20" s="103"/>
      <c r="BZ20" s="92"/>
      <c r="CA20" s="89"/>
      <c r="CB20" s="68"/>
      <c r="CC20" s="93"/>
      <c r="CD20" s="103"/>
      <c r="CE20" s="92"/>
      <c r="CF20" s="89"/>
      <c r="CG20" s="67"/>
      <c r="CH20" s="93"/>
      <c r="CI20" s="103"/>
      <c r="CJ20" s="92"/>
      <c r="CK20" s="89"/>
      <c r="CL20" s="68"/>
      <c r="CM20" s="93"/>
      <c r="CN20" s="103"/>
      <c r="CO20" s="92"/>
      <c r="CP20" s="89"/>
      <c r="CQ20" s="67"/>
      <c r="CR20" s="93"/>
      <c r="CS20" s="103"/>
      <c r="CT20" s="92"/>
      <c r="CU20" s="89"/>
      <c r="CV20" s="68"/>
      <c r="CW20" s="93"/>
      <c r="CX20" s="103"/>
      <c r="CY20" s="92"/>
      <c r="CZ20" s="89"/>
      <c r="DA20" s="67"/>
      <c r="DB20" s="93"/>
      <c r="DC20" s="103"/>
      <c r="DD20" s="92"/>
      <c r="DE20" s="89"/>
      <c r="DF20" s="67"/>
      <c r="DG20" s="93"/>
      <c r="DH20" s="103"/>
      <c r="DI20" s="92"/>
      <c r="DJ20" s="89"/>
      <c r="DK20" s="67"/>
      <c r="DL20" s="93"/>
      <c r="DM20" s="103"/>
      <c r="DN20" s="92"/>
      <c r="DO20" s="89"/>
      <c r="DP20" s="67"/>
      <c r="DQ20" s="93"/>
      <c r="DR20" s="103"/>
      <c r="DS20" s="105"/>
      <c r="DT20" s="89"/>
      <c r="DU20" s="67"/>
      <c r="DV20" s="100"/>
      <c r="DW20" s="103"/>
      <c r="DX20" s="92"/>
      <c r="DY20" s="89"/>
      <c r="DZ20" s="68"/>
      <c r="EA20" s="93"/>
      <c r="EB20" s="103"/>
      <c r="EC20" s="105"/>
      <c r="ED20" s="89"/>
      <c r="EE20" s="67"/>
      <c r="EF20" s="100"/>
      <c r="EG20" s="103"/>
      <c r="EH20" s="92"/>
      <c r="EI20" s="89"/>
      <c r="EJ20" s="68"/>
      <c r="EK20" s="93"/>
      <c r="EL20" s="103"/>
      <c r="EM20" s="101"/>
      <c r="EN20" s="101"/>
      <c r="EO20" s="101"/>
      <c r="EP20" s="101"/>
      <c r="EQ20" s="101"/>
      <c r="ER20" s="101"/>
      <c r="ES20" s="101"/>
      <c r="ET20" s="65"/>
      <c r="EU20" s="65"/>
      <c r="EV20" s="65"/>
      <c r="EW20" s="65"/>
      <c r="EX20" s="65"/>
    </row>
    <row r="21" spans="1:154">
      <c r="A21" s="388"/>
      <c r="B21" s="388"/>
      <c r="C21" t="s">
        <v>103</v>
      </c>
      <c r="D21" s="11" t="s">
        <v>102</v>
      </c>
      <c r="E21" s="5"/>
      <c r="F21" s="5"/>
      <c r="G21" s="5"/>
      <c r="I21" s="138">
        <v>20</v>
      </c>
      <c r="J21" s="45"/>
      <c r="K21" s="45"/>
      <c r="L21" s="63"/>
      <c r="M21" s="93"/>
      <c r="N21" s="61">
        <v>20</v>
      </c>
      <c r="O21" s="78"/>
      <c r="P21" s="78"/>
      <c r="Q21" s="63"/>
      <c r="R21" s="63"/>
      <c r="S21" s="61"/>
      <c r="T21" s="79"/>
      <c r="U21" s="45"/>
      <c r="V21" s="63"/>
      <c r="W21" s="123"/>
      <c r="X21" s="61"/>
      <c r="Y21" s="81"/>
      <c r="Z21" s="81"/>
      <c r="AA21" s="63"/>
      <c r="AB21" s="63"/>
      <c r="AC21" s="61"/>
      <c r="AD21" s="1" t="str">
        <f>C21</f>
        <v>Ian Kohler</v>
      </c>
      <c r="AE21" s="103"/>
      <c r="AF21" s="92"/>
      <c r="AG21" s="89"/>
      <c r="AH21" s="68"/>
      <c r="AI21" s="100"/>
      <c r="AJ21" s="103"/>
      <c r="AK21" s="92"/>
      <c r="AL21" s="89"/>
      <c r="AM21" s="67"/>
      <c r="AN21" s="93"/>
      <c r="AO21" s="103"/>
      <c r="AP21" s="92"/>
      <c r="AQ21" s="89"/>
      <c r="AR21" s="67"/>
      <c r="AS21" s="93"/>
      <c r="AT21" s="103"/>
      <c r="AU21" s="92"/>
      <c r="AV21" s="89"/>
      <c r="AW21" s="68"/>
      <c r="AX21" s="93"/>
      <c r="AY21" s="103"/>
      <c r="AZ21" s="76"/>
      <c r="BA21" s="92"/>
      <c r="BB21" s="89"/>
      <c r="BC21" s="67"/>
      <c r="BD21" s="93"/>
      <c r="BE21" s="103"/>
      <c r="BF21" s="92"/>
      <c r="BG21" s="89"/>
      <c r="BH21" s="68"/>
      <c r="BI21" s="93"/>
      <c r="BJ21" s="103"/>
      <c r="BK21" s="92"/>
      <c r="BL21" s="89"/>
      <c r="BM21" s="67"/>
      <c r="BN21" s="93"/>
      <c r="BO21" s="103"/>
      <c r="BP21" s="92"/>
      <c r="BQ21" s="89"/>
      <c r="BR21" s="68"/>
      <c r="BS21" s="93"/>
      <c r="BT21" s="103"/>
      <c r="BU21" s="92"/>
      <c r="BV21" s="89"/>
      <c r="BW21" s="67"/>
      <c r="BX21" s="93"/>
      <c r="BY21" s="103"/>
      <c r="BZ21" s="92"/>
      <c r="CA21" s="89"/>
      <c r="CB21" s="68"/>
      <c r="CC21" s="93"/>
      <c r="CD21" s="103"/>
      <c r="CE21" s="92"/>
      <c r="CF21" s="89"/>
      <c r="CG21" s="67"/>
      <c r="CH21" s="93"/>
      <c r="CI21" s="103"/>
      <c r="CJ21" s="92"/>
      <c r="CK21" s="89"/>
      <c r="CL21" s="68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65"/>
      <c r="EU21" s="65"/>
      <c r="EV21" s="65"/>
      <c r="EW21" s="65"/>
      <c r="EX21" s="65"/>
    </row>
    <row r="22" spans="1:154">
      <c r="A22" s="388"/>
      <c r="B22" s="388"/>
      <c r="C22" t="s">
        <v>60</v>
      </c>
      <c r="D22" s="19" t="s">
        <v>105</v>
      </c>
      <c r="E22" s="5"/>
      <c r="F22" s="5"/>
      <c r="G22" s="5"/>
      <c r="I22" s="137">
        <v>20</v>
      </c>
      <c r="J22" s="45"/>
      <c r="K22" s="45"/>
      <c r="L22" s="63"/>
      <c r="M22" s="89"/>
      <c r="N22" s="36">
        <v>20</v>
      </c>
      <c r="O22" s="78"/>
      <c r="P22" s="78"/>
      <c r="Q22" s="63"/>
      <c r="R22" s="63"/>
      <c r="S22" s="36"/>
      <c r="T22" s="72"/>
      <c r="U22" s="72"/>
      <c r="V22" s="63"/>
      <c r="W22" s="123"/>
      <c r="X22" s="36"/>
      <c r="Y22" s="81"/>
      <c r="Z22" s="81"/>
      <c r="AA22" s="63"/>
      <c r="AB22" s="63"/>
      <c r="AC22" s="36"/>
      <c r="AD22" s="24" t="str">
        <f>C22</f>
        <v>John Robb</v>
      </c>
      <c r="AE22" s="103"/>
      <c r="AF22" s="92"/>
      <c r="AG22" s="89"/>
      <c r="AH22" s="67"/>
      <c r="AI22" s="93"/>
      <c r="AJ22" s="103"/>
      <c r="AK22" s="92"/>
      <c r="AL22" s="91"/>
      <c r="AM22" s="68"/>
      <c r="AN22" s="93"/>
      <c r="AO22" s="103"/>
      <c r="AP22" s="92"/>
      <c r="AQ22" s="89"/>
      <c r="AR22" s="68"/>
      <c r="AS22" s="93"/>
      <c r="AT22" s="103"/>
      <c r="AU22" s="92"/>
      <c r="AV22" s="91"/>
      <c r="AW22" s="67"/>
      <c r="AX22" s="100"/>
      <c r="AY22" s="103"/>
      <c r="AZ22" s="76"/>
      <c r="BA22" s="92"/>
      <c r="BB22" s="89"/>
      <c r="BC22" s="68"/>
      <c r="BD22" s="93"/>
      <c r="BE22" s="103"/>
      <c r="BF22" s="92"/>
      <c r="BG22" s="91"/>
      <c r="BH22" s="67"/>
      <c r="BI22" s="100"/>
      <c r="BJ22" s="103"/>
      <c r="BK22" s="92"/>
      <c r="BL22" s="89"/>
      <c r="BM22" s="67"/>
      <c r="BN22" s="93"/>
      <c r="BO22" s="103"/>
      <c r="BP22" s="92"/>
      <c r="BQ22" s="91"/>
      <c r="BR22" s="67"/>
      <c r="BS22" s="93"/>
      <c r="BT22" s="103"/>
      <c r="BU22" s="92"/>
      <c r="BV22" s="89"/>
      <c r="BW22" s="67"/>
      <c r="BX22" s="93"/>
      <c r="BY22" s="103"/>
      <c r="BZ22" s="92"/>
      <c r="CA22" s="91"/>
      <c r="CB22" s="67"/>
      <c r="CC22" s="93"/>
      <c r="CD22" s="103"/>
      <c r="CE22" s="92"/>
      <c r="CF22" s="89"/>
      <c r="CG22" s="67"/>
      <c r="CH22" s="93"/>
      <c r="CI22" s="103"/>
      <c r="CJ22" s="92"/>
      <c r="CK22" s="91"/>
      <c r="CL22" s="67"/>
      <c r="CM22" s="93"/>
      <c r="CN22" s="103"/>
      <c r="CO22" s="92"/>
      <c r="CP22" s="89"/>
      <c r="CQ22" s="67"/>
      <c r="CR22" s="93"/>
      <c r="CS22" s="103"/>
      <c r="CT22" s="92"/>
      <c r="CU22" s="91"/>
      <c r="CV22" s="67"/>
      <c r="CW22" s="93"/>
      <c r="CX22" s="103"/>
      <c r="CY22" s="92"/>
      <c r="CZ22" s="89"/>
      <c r="DA22" s="68"/>
      <c r="DB22" s="93"/>
      <c r="DC22" s="103"/>
      <c r="DD22" s="92"/>
      <c r="DE22" s="91"/>
      <c r="DF22" s="68"/>
      <c r="DG22" s="93"/>
      <c r="DH22" s="103"/>
      <c r="DI22" s="92"/>
      <c r="DJ22" s="89"/>
      <c r="DK22" s="68"/>
      <c r="DL22" s="93"/>
      <c r="DM22" s="103"/>
      <c r="DN22" s="92"/>
      <c r="DO22" s="91"/>
      <c r="DP22" s="68"/>
      <c r="DQ22" s="93"/>
      <c r="DR22" s="103"/>
      <c r="DS22" s="92"/>
      <c r="DT22" s="89"/>
      <c r="DU22" s="68"/>
      <c r="DV22" s="93"/>
      <c r="DW22" s="103"/>
      <c r="DX22" s="92"/>
      <c r="DY22" s="103"/>
      <c r="DZ22" s="67"/>
      <c r="EA22" s="93"/>
      <c r="EB22" s="103"/>
      <c r="EC22" s="92"/>
      <c r="ED22" s="89"/>
      <c r="EE22" s="68"/>
      <c r="EF22" s="93"/>
      <c r="EG22" s="103"/>
      <c r="EH22" s="92"/>
      <c r="EI22" s="103"/>
      <c r="EJ22" s="67"/>
      <c r="EK22" s="93"/>
      <c r="EL22" s="103"/>
      <c r="EM22" s="101"/>
      <c r="EN22" s="101"/>
      <c r="EO22" s="101"/>
      <c r="EP22" s="101"/>
      <c r="EQ22" s="101"/>
      <c r="ER22" s="101"/>
      <c r="ES22" s="101"/>
      <c r="ET22" s="65"/>
      <c r="EU22" s="65"/>
      <c r="EV22" s="65"/>
      <c r="EW22" s="65"/>
      <c r="EX22" s="65"/>
    </row>
    <row r="23" spans="1:154">
      <c r="A23" s="388"/>
      <c r="B23" s="388"/>
      <c r="C23" s="21" t="s">
        <v>112</v>
      </c>
      <c r="D23" s="11" t="s">
        <v>111</v>
      </c>
      <c r="E23" s="5"/>
      <c r="F23" s="5"/>
      <c r="G23" s="5"/>
      <c r="I23" s="137">
        <v>20</v>
      </c>
      <c r="J23" s="45"/>
      <c r="K23" s="45"/>
      <c r="L23" s="63">
        <f>ROUND((J23+K23)/2,1)</f>
        <v>0</v>
      </c>
      <c r="M23" s="93">
        <v>5</v>
      </c>
      <c r="N23" s="36">
        <v>20</v>
      </c>
      <c r="O23" s="78"/>
      <c r="P23" s="78"/>
      <c r="Q23" s="63"/>
      <c r="R23" s="63"/>
      <c r="S23" s="61"/>
      <c r="T23" s="72"/>
      <c r="U23" s="72"/>
      <c r="V23" s="63"/>
      <c r="W23" s="123"/>
      <c r="X23" s="109"/>
      <c r="Y23" s="81"/>
      <c r="Z23" s="81"/>
      <c r="AA23" s="63"/>
      <c r="AB23" s="63"/>
      <c r="AC23" s="109"/>
      <c r="AD23" s="1" t="str">
        <f t="shared" si="0"/>
        <v>Neville Paul</v>
      </c>
      <c r="AE23" s="89"/>
      <c r="AF23" s="89"/>
      <c r="AG23" s="89"/>
      <c r="AH23" s="68"/>
      <c r="AI23" s="100"/>
      <c r="AJ23" s="103"/>
      <c r="AK23" s="105"/>
      <c r="AL23" s="89"/>
      <c r="AM23" s="68"/>
      <c r="AN23" s="100"/>
      <c r="AO23" s="103"/>
      <c r="AP23" s="92"/>
      <c r="AQ23" s="89"/>
      <c r="AR23" s="68"/>
      <c r="AS23" s="100"/>
      <c r="AT23" s="103"/>
      <c r="AU23" s="105"/>
      <c r="AV23" s="89"/>
      <c r="AW23" s="68"/>
      <c r="AX23" s="100"/>
      <c r="AY23" s="103"/>
      <c r="AZ23" s="76"/>
      <c r="BA23" s="92"/>
      <c r="BB23" s="89"/>
      <c r="BC23" s="68"/>
      <c r="BD23" s="100"/>
      <c r="BE23" s="103"/>
      <c r="BF23" s="105"/>
      <c r="BG23" s="89"/>
      <c r="BH23" s="68"/>
      <c r="BI23" s="100"/>
      <c r="BJ23" s="103"/>
      <c r="BK23" s="92"/>
      <c r="BL23" s="89"/>
      <c r="BM23" s="68"/>
      <c r="BN23" s="100"/>
      <c r="BO23" s="103"/>
      <c r="BP23" s="105"/>
      <c r="BQ23" s="89"/>
      <c r="BR23" s="68"/>
      <c r="BS23" s="100"/>
      <c r="BT23" s="103"/>
      <c r="BU23" s="92"/>
      <c r="BV23" s="89"/>
      <c r="BW23" s="67"/>
      <c r="BX23" s="93"/>
      <c r="BY23" s="103"/>
      <c r="BZ23" s="105"/>
      <c r="CA23" s="89"/>
      <c r="CB23" s="68"/>
      <c r="CC23" s="100"/>
      <c r="CD23" s="103"/>
      <c r="CE23" s="92"/>
      <c r="CF23" s="89"/>
      <c r="CG23" s="67"/>
      <c r="CH23" s="93"/>
      <c r="CI23" s="103"/>
      <c r="CJ23" s="105"/>
      <c r="CK23" s="89"/>
      <c r="CL23" s="68"/>
      <c r="CM23" s="100"/>
      <c r="CN23" s="103"/>
      <c r="CO23" s="92"/>
      <c r="CP23" s="89"/>
      <c r="CQ23" s="67"/>
      <c r="CR23" s="93"/>
      <c r="CS23" s="103"/>
      <c r="CT23" s="105"/>
      <c r="CU23" s="89"/>
      <c r="CV23" s="68"/>
      <c r="CW23" s="100"/>
      <c r="CX23" s="103"/>
      <c r="CY23" s="92"/>
      <c r="CZ23" s="89"/>
      <c r="DA23" s="68"/>
      <c r="DB23" s="93"/>
      <c r="DC23" s="103"/>
      <c r="DD23" s="92"/>
      <c r="DE23" s="89"/>
      <c r="DF23" s="67"/>
      <c r="DG23" s="100"/>
      <c r="DH23" s="103"/>
      <c r="DI23" s="92"/>
      <c r="DJ23" s="89"/>
      <c r="DK23" s="68"/>
      <c r="DL23" s="93"/>
      <c r="DM23" s="103"/>
      <c r="DN23" s="92"/>
      <c r="DO23" s="89"/>
      <c r="DP23" s="67"/>
      <c r="DQ23" s="100"/>
      <c r="DR23" s="103"/>
      <c r="DS23" s="92"/>
      <c r="DT23" s="89"/>
      <c r="DU23" s="68"/>
      <c r="DV23" s="100"/>
      <c r="DW23" s="103"/>
      <c r="DX23" s="105"/>
      <c r="DY23" s="89"/>
      <c r="DZ23" s="107"/>
      <c r="EA23" s="93"/>
      <c r="EB23" s="103"/>
      <c r="EC23" s="92"/>
      <c r="ED23" s="89"/>
      <c r="EE23" s="68"/>
      <c r="EF23" s="100"/>
      <c r="EG23" s="103"/>
      <c r="EH23" s="105"/>
      <c r="EI23" s="89"/>
      <c r="EJ23" s="107"/>
      <c r="EK23" s="100"/>
      <c r="EL23" s="103"/>
      <c r="EM23" s="101"/>
      <c r="EN23" s="101"/>
      <c r="EO23" s="101"/>
      <c r="EP23" s="101"/>
      <c r="EQ23" s="101"/>
      <c r="ER23" s="101"/>
      <c r="ES23" s="101"/>
      <c r="ET23" s="65"/>
      <c r="EU23" s="65"/>
      <c r="EV23" s="65"/>
      <c r="EW23" s="65"/>
      <c r="EX23" s="65"/>
    </row>
    <row r="24" spans="1:154">
      <c r="A24" s="388"/>
      <c r="B24" s="388"/>
      <c r="C24" t="s">
        <v>101</v>
      </c>
      <c r="D24" s="11">
        <v>2</v>
      </c>
      <c r="E24" s="5"/>
      <c r="F24" s="5"/>
      <c r="G24" s="5"/>
      <c r="I24" s="138">
        <v>30</v>
      </c>
      <c r="J24" s="45"/>
      <c r="K24" s="45"/>
      <c r="L24" s="63"/>
      <c r="M24" s="93"/>
      <c r="N24" s="61">
        <v>30</v>
      </c>
      <c r="O24" s="78"/>
      <c r="P24" s="78"/>
      <c r="Q24" s="63"/>
      <c r="R24" s="63"/>
      <c r="S24" s="61"/>
      <c r="T24" s="79"/>
      <c r="U24" s="45"/>
      <c r="V24" s="63"/>
      <c r="W24" s="123"/>
      <c r="X24" s="61"/>
      <c r="Y24" s="81"/>
      <c r="Z24" s="81"/>
      <c r="AA24" s="63"/>
      <c r="AB24" s="63"/>
      <c r="AC24" s="61"/>
      <c r="AD24" s="1" t="str">
        <f t="shared" si="0"/>
        <v>Barrie Campbell</v>
      </c>
      <c r="AE24" s="103"/>
      <c r="AF24" s="92"/>
      <c r="AG24" s="89"/>
      <c r="AH24" s="68"/>
      <c r="AI24" s="100"/>
      <c r="AJ24" s="103"/>
      <c r="AK24" s="92"/>
      <c r="AL24" s="89"/>
      <c r="AM24" s="67"/>
      <c r="AN24" s="93"/>
      <c r="AO24" s="103"/>
      <c r="AP24" s="92"/>
      <c r="AQ24" s="89"/>
      <c r="AR24" s="67"/>
      <c r="AS24" s="93"/>
      <c r="AT24" s="103"/>
      <c r="AU24" s="92"/>
      <c r="AV24" s="89"/>
      <c r="AW24" s="68"/>
      <c r="AX24" s="93"/>
      <c r="AY24" s="103"/>
      <c r="AZ24" s="76"/>
      <c r="BA24" s="92"/>
      <c r="BB24" s="89"/>
      <c r="BC24" s="67"/>
      <c r="BD24" s="93"/>
      <c r="BE24" s="103"/>
      <c r="BF24" s="92"/>
      <c r="BG24" s="89"/>
      <c r="BH24" s="68"/>
      <c r="BI24" s="93"/>
      <c r="BJ24" s="103"/>
      <c r="BK24" s="92"/>
      <c r="BL24" s="89"/>
      <c r="BM24" s="67"/>
      <c r="BN24" s="93"/>
      <c r="BO24" s="103"/>
      <c r="BP24" s="92"/>
      <c r="BQ24" s="89"/>
      <c r="BR24" s="68"/>
      <c r="BS24" s="93"/>
      <c r="BT24" s="103"/>
      <c r="BU24" s="92"/>
      <c r="BV24" s="89"/>
      <c r="BW24" s="67"/>
      <c r="BX24" s="93"/>
      <c r="BY24" s="103"/>
      <c r="BZ24" s="92"/>
      <c r="CA24" s="89"/>
      <c r="CB24" s="68"/>
      <c r="CC24" s="93"/>
      <c r="CD24" s="103"/>
      <c r="CE24" s="92"/>
      <c r="CF24" s="89"/>
      <c r="CG24" s="67"/>
      <c r="CH24" s="93"/>
      <c r="CI24" s="103"/>
      <c r="CJ24" s="92"/>
      <c r="CK24" s="89"/>
      <c r="CL24" s="68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65"/>
      <c r="EU24" s="65"/>
      <c r="EV24" s="65"/>
      <c r="EW24" s="65"/>
      <c r="EX24" s="65"/>
    </row>
    <row r="25" spans="1:154">
      <c r="A25" s="388"/>
      <c r="B25" s="388"/>
      <c r="C25" s="21" t="s">
        <v>122</v>
      </c>
      <c r="D25" s="19" t="s">
        <v>133</v>
      </c>
      <c r="E25" s="5"/>
      <c r="F25" s="5"/>
      <c r="G25" s="5"/>
      <c r="I25" s="138">
        <v>30</v>
      </c>
      <c r="J25" s="45"/>
      <c r="K25" s="45"/>
      <c r="L25" s="63"/>
      <c r="M25" s="93"/>
      <c r="N25" s="61">
        <v>30</v>
      </c>
      <c r="O25" s="78"/>
      <c r="P25" s="78"/>
      <c r="Q25" s="63"/>
      <c r="R25" s="63"/>
      <c r="S25" s="61"/>
      <c r="T25" s="79"/>
      <c r="U25" s="45"/>
      <c r="V25" s="63"/>
      <c r="W25" s="123"/>
      <c r="X25" s="61"/>
      <c r="Y25" s="81"/>
      <c r="Z25" s="81"/>
      <c r="AA25" s="63"/>
      <c r="AB25" s="63"/>
      <c r="AC25" s="61"/>
      <c r="AD25" s="1" t="str">
        <f t="shared" si="0"/>
        <v>Chris Wood</v>
      </c>
      <c r="AE25" s="103"/>
      <c r="AF25" s="92"/>
      <c r="AG25" s="89"/>
      <c r="AH25" s="68"/>
      <c r="AI25" s="100"/>
      <c r="AJ25" s="103"/>
      <c r="AK25" s="92"/>
      <c r="AL25" s="89"/>
      <c r="AM25" s="67"/>
      <c r="AN25" s="93"/>
      <c r="AO25" s="103"/>
      <c r="AP25" s="92"/>
      <c r="AQ25" s="89"/>
      <c r="AR25" s="67"/>
      <c r="AS25" s="93"/>
      <c r="AT25" s="103"/>
      <c r="AU25" s="92"/>
      <c r="AV25" s="89"/>
      <c r="AW25" s="68"/>
      <c r="AX25" s="93"/>
      <c r="AY25" s="103"/>
      <c r="AZ25" s="76"/>
      <c r="BA25" s="92"/>
      <c r="BB25" s="89"/>
      <c r="BC25" s="67"/>
      <c r="BD25" s="93"/>
      <c r="BE25" s="103"/>
      <c r="BF25" s="92"/>
      <c r="BG25" s="89"/>
      <c r="BH25" s="68"/>
      <c r="BI25" s="93"/>
      <c r="BJ25" s="103"/>
      <c r="BK25" s="92"/>
      <c r="BL25" s="89"/>
      <c r="BM25" s="67"/>
      <c r="BN25" s="93"/>
      <c r="BO25" s="103"/>
      <c r="BP25" s="92"/>
      <c r="BQ25" s="89"/>
      <c r="BR25" s="68"/>
      <c r="BS25" s="93"/>
      <c r="BT25" s="103"/>
      <c r="BU25" s="92"/>
      <c r="BV25" s="89"/>
      <c r="BW25" s="67"/>
      <c r="BX25" s="93"/>
      <c r="BY25" s="103"/>
      <c r="BZ25" s="92"/>
      <c r="CA25" s="89"/>
      <c r="CB25" s="68"/>
      <c r="CC25" s="93"/>
      <c r="CD25" s="103"/>
      <c r="CE25" s="92"/>
      <c r="CF25" s="89"/>
      <c r="CG25" s="67"/>
      <c r="CH25" s="93"/>
      <c r="CI25" s="103"/>
      <c r="CJ25" s="92"/>
      <c r="CK25" s="89"/>
      <c r="CL25" s="68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65"/>
      <c r="EU25" s="65"/>
      <c r="EV25" s="65"/>
      <c r="EW25" s="65"/>
      <c r="EX25" s="65"/>
    </row>
    <row r="26" spans="1:154">
      <c r="A26" s="388"/>
      <c r="B26" s="388"/>
      <c r="C26" s="21" t="s">
        <v>107</v>
      </c>
      <c r="D26" s="11" t="s">
        <v>108</v>
      </c>
      <c r="E26" s="5"/>
      <c r="F26" s="5"/>
      <c r="G26" s="5"/>
      <c r="I26" s="138">
        <v>30</v>
      </c>
      <c r="J26" s="45"/>
      <c r="K26" s="45"/>
      <c r="L26" s="63"/>
      <c r="M26" s="93"/>
      <c r="N26" s="61">
        <v>30</v>
      </c>
      <c r="O26" s="78"/>
      <c r="P26" s="78"/>
      <c r="Q26" s="63"/>
      <c r="R26" s="63"/>
      <c r="S26" s="61"/>
      <c r="T26" s="79"/>
      <c r="U26" s="45"/>
      <c r="V26" s="63"/>
      <c r="W26" s="123"/>
      <c r="X26" s="61"/>
      <c r="Y26" s="81"/>
      <c r="Z26" s="81"/>
      <c r="AA26" s="63"/>
      <c r="AB26" s="63"/>
      <c r="AC26" s="61"/>
      <c r="AD26" s="1" t="str">
        <f>C26</f>
        <v>Mike Lanigan</v>
      </c>
      <c r="AE26" s="103"/>
      <c r="AF26" s="92"/>
      <c r="AG26" s="89"/>
      <c r="AH26" s="68"/>
      <c r="AI26" s="100"/>
      <c r="AJ26" s="103"/>
      <c r="AK26" s="92"/>
      <c r="AL26" s="89"/>
      <c r="AM26" s="67"/>
      <c r="AN26" s="93"/>
      <c r="AO26" s="103"/>
      <c r="AP26" s="92"/>
      <c r="AQ26" s="89"/>
      <c r="AR26" s="67"/>
      <c r="AS26" s="93"/>
      <c r="AT26" s="103"/>
      <c r="AU26" s="92"/>
      <c r="AV26" s="89"/>
      <c r="AW26" s="68"/>
      <c r="AX26" s="93"/>
      <c r="AY26" s="103"/>
      <c r="AZ26" s="76"/>
      <c r="BA26" s="92"/>
      <c r="BB26" s="89"/>
      <c r="BC26" s="67"/>
      <c r="BD26" s="93"/>
      <c r="BE26" s="103"/>
      <c r="BF26" s="92"/>
      <c r="BG26" s="89"/>
      <c r="BH26" s="68"/>
      <c r="BI26" s="93"/>
      <c r="BJ26" s="103"/>
      <c r="BK26" s="92"/>
      <c r="BL26" s="89"/>
      <c r="BM26" s="67"/>
      <c r="BN26" s="93"/>
      <c r="BO26" s="103"/>
      <c r="BP26" s="92"/>
      <c r="BQ26" s="89"/>
      <c r="BR26" s="68"/>
      <c r="BS26" s="93"/>
      <c r="BT26" s="103"/>
      <c r="BU26" s="92"/>
      <c r="BV26" s="89"/>
      <c r="BW26" s="67"/>
      <c r="BX26" s="93"/>
      <c r="BY26" s="103"/>
      <c r="BZ26" s="92"/>
      <c r="CA26" s="89"/>
      <c r="CB26" s="68"/>
      <c r="CC26" s="93"/>
      <c r="CD26" s="103"/>
      <c r="CE26" s="92"/>
      <c r="CF26" s="89"/>
      <c r="CG26" s="67"/>
      <c r="CH26" s="93"/>
      <c r="CI26" s="103"/>
      <c r="CJ26" s="92"/>
      <c r="CK26" s="89"/>
      <c r="CL26" s="68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65"/>
      <c r="EU26" s="65"/>
      <c r="EV26" s="65"/>
      <c r="EW26" s="65"/>
      <c r="EX26" s="65"/>
    </row>
    <row r="27" spans="1:154">
      <c r="A27" s="388"/>
      <c r="B27" s="388"/>
      <c r="C27" s="21" t="s">
        <v>109</v>
      </c>
      <c r="D27" s="11" t="s">
        <v>110</v>
      </c>
      <c r="E27" s="5"/>
      <c r="F27" s="5"/>
      <c r="G27" s="5"/>
      <c r="I27" s="138">
        <v>40</v>
      </c>
      <c r="J27" s="45"/>
      <c r="K27" s="45"/>
      <c r="L27" s="63"/>
      <c r="M27" s="93"/>
      <c r="N27" s="61">
        <v>40</v>
      </c>
      <c r="O27" s="78"/>
      <c r="P27" s="78"/>
      <c r="Q27" s="63"/>
      <c r="R27" s="63"/>
      <c r="S27" s="61"/>
      <c r="T27" s="79"/>
      <c r="U27" s="45"/>
      <c r="V27" s="63"/>
      <c r="W27" s="123"/>
      <c r="X27" s="61"/>
      <c r="Y27" s="81"/>
      <c r="Z27" s="81"/>
      <c r="AA27" s="63"/>
      <c r="AB27" s="63"/>
      <c r="AC27" s="61"/>
      <c r="AD27" s="1" t="str">
        <f>C27</f>
        <v>Ian Jarvie</v>
      </c>
      <c r="AE27" s="103"/>
      <c r="AF27" s="92"/>
      <c r="AG27" s="89"/>
      <c r="AH27" s="68"/>
      <c r="AI27" s="100"/>
      <c r="AJ27" s="103"/>
      <c r="AK27" s="92"/>
      <c r="AL27" s="89"/>
      <c r="AM27" s="67"/>
      <c r="AN27" s="93"/>
      <c r="AO27" s="103"/>
      <c r="AP27" s="92"/>
      <c r="AQ27" s="89"/>
      <c r="AR27" s="67"/>
      <c r="AS27" s="93"/>
      <c r="AT27" s="103"/>
      <c r="AU27" s="92"/>
      <c r="AV27" s="89"/>
      <c r="AW27" s="68"/>
      <c r="AX27" s="93"/>
      <c r="AY27" s="103"/>
      <c r="AZ27" s="76"/>
      <c r="BA27" s="92"/>
      <c r="BB27" s="89"/>
      <c r="BC27" s="67"/>
      <c r="BD27" s="93"/>
      <c r="BE27" s="103"/>
      <c r="BF27" s="92"/>
      <c r="BG27" s="89"/>
      <c r="BH27" s="68"/>
      <c r="BI27" s="93"/>
      <c r="BJ27" s="103"/>
      <c r="BK27" s="92"/>
      <c r="BL27" s="89"/>
      <c r="BM27" s="67"/>
      <c r="BN27" s="93"/>
      <c r="BO27" s="103"/>
      <c r="BP27" s="92"/>
      <c r="BQ27" s="89"/>
      <c r="BR27" s="68"/>
      <c r="BS27" s="93"/>
      <c r="BT27" s="103"/>
      <c r="BU27" s="92"/>
      <c r="BV27" s="89"/>
      <c r="BW27" s="67"/>
      <c r="BX27" s="93"/>
      <c r="BY27" s="103"/>
      <c r="BZ27" s="92"/>
      <c r="CA27" s="89"/>
      <c r="CB27" s="68"/>
      <c r="CC27" s="93"/>
      <c r="CD27" s="103"/>
      <c r="CE27" s="92"/>
      <c r="CF27" s="89"/>
      <c r="CG27" s="67"/>
      <c r="CH27" s="93"/>
      <c r="CI27" s="103"/>
      <c r="CJ27" s="92"/>
      <c r="CK27" s="89"/>
      <c r="CL27" s="68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65"/>
      <c r="EU27" s="65"/>
      <c r="EV27" s="65"/>
      <c r="EW27" s="65"/>
      <c r="EX27" s="65"/>
    </row>
    <row r="28" spans="1:154">
      <c r="A28" s="388"/>
      <c r="B28" s="388"/>
      <c r="C28" t="s">
        <v>119</v>
      </c>
      <c r="D28" s="11" t="s">
        <v>120</v>
      </c>
      <c r="E28" s="5"/>
      <c r="F28" s="5"/>
      <c r="G28" s="5"/>
      <c r="I28" s="137">
        <v>40</v>
      </c>
      <c r="J28" s="45"/>
      <c r="K28" s="45"/>
      <c r="L28" s="63"/>
      <c r="M28" s="93"/>
      <c r="N28" s="36">
        <v>40</v>
      </c>
      <c r="O28" s="78"/>
      <c r="P28" s="78"/>
      <c r="Q28" s="63"/>
      <c r="R28" s="63"/>
      <c r="S28" s="61"/>
      <c r="T28" s="79"/>
      <c r="U28" s="45"/>
      <c r="V28" s="63"/>
      <c r="W28" s="123"/>
      <c r="X28" s="61"/>
      <c r="Y28" s="81"/>
      <c r="Z28" s="81"/>
      <c r="AA28" s="63"/>
      <c r="AB28" s="63"/>
      <c r="AC28" s="61"/>
      <c r="AD28" s="1" t="str">
        <f>C28</f>
        <v>Mark Edmonds</v>
      </c>
      <c r="AE28" s="103"/>
      <c r="AF28" s="92"/>
      <c r="AG28" s="89"/>
      <c r="AH28" s="68"/>
      <c r="AI28" s="100"/>
      <c r="AJ28" s="103"/>
      <c r="AK28" s="92"/>
      <c r="AL28" s="89"/>
      <c r="AM28" s="67"/>
      <c r="AN28" s="93"/>
      <c r="AO28" s="103"/>
      <c r="AP28" s="92"/>
      <c r="AQ28" s="89"/>
      <c r="AR28" s="67"/>
      <c r="AS28" s="93"/>
      <c r="AT28" s="103"/>
      <c r="AU28" s="92"/>
      <c r="AV28" s="89"/>
      <c r="AW28" s="68"/>
      <c r="AX28" s="93"/>
      <c r="AY28" s="103"/>
      <c r="AZ28" s="76"/>
      <c r="BA28" s="92"/>
      <c r="BB28" s="89"/>
      <c r="BC28" s="67"/>
      <c r="BD28" s="93"/>
      <c r="BE28" s="103"/>
      <c r="BF28" s="92"/>
      <c r="BG28" s="89"/>
      <c r="BH28" s="68"/>
      <c r="BI28" s="93"/>
      <c r="BJ28" s="103"/>
      <c r="BK28" s="92"/>
      <c r="BL28" s="89"/>
      <c r="BM28" s="67"/>
      <c r="BN28" s="93"/>
      <c r="BO28" s="103"/>
      <c r="BP28" s="92"/>
      <c r="BQ28" s="89"/>
      <c r="BR28" s="68"/>
      <c r="BS28" s="93"/>
      <c r="BT28" s="103"/>
      <c r="BU28" s="92"/>
      <c r="BV28" s="89"/>
      <c r="BW28" s="67"/>
      <c r="BX28" s="93"/>
      <c r="BY28" s="103"/>
      <c r="BZ28" s="92"/>
      <c r="CA28" s="89"/>
      <c r="CB28" s="68"/>
      <c r="CC28" s="93"/>
      <c r="CD28" s="103"/>
      <c r="CE28" s="92"/>
      <c r="CF28" s="89"/>
      <c r="CG28" s="67"/>
      <c r="CH28" s="93"/>
      <c r="CI28" s="103"/>
      <c r="CJ28" s="92"/>
      <c r="CK28" s="89"/>
      <c r="CL28" s="68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65"/>
      <c r="EU28" s="65"/>
      <c r="EV28" s="65"/>
      <c r="EW28" s="65"/>
      <c r="EX28" s="65"/>
    </row>
    <row r="29" spans="1:154">
      <c r="C29" s="21" t="s">
        <v>121</v>
      </c>
      <c r="D29" s="11" t="s">
        <v>125</v>
      </c>
      <c r="E29" s="66">
        <v>0</v>
      </c>
      <c r="F29" s="48">
        <v>0</v>
      </c>
      <c r="G29" s="49">
        <v>0</v>
      </c>
      <c r="I29" s="137">
        <v>40</v>
      </c>
      <c r="J29" s="45"/>
      <c r="K29" s="45"/>
      <c r="L29" s="63"/>
      <c r="M29" s="93"/>
      <c r="N29" s="36">
        <v>40</v>
      </c>
      <c r="O29" s="78"/>
      <c r="P29" s="78"/>
      <c r="Q29" s="63"/>
      <c r="R29" s="63"/>
      <c r="S29" s="61"/>
      <c r="T29" s="79"/>
      <c r="U29" s="45"/>
      <c r="V29" s="63"/>
      <c r="W29" s="123"/>
      <c r="X29" s="61"/>
      <c r="Y29" s="81"/>
      <c r="Z29" s="81"/>
      <c r="AA29" s="63"/>
      <c r="AB29" s="63"/>
      <c r="AC29" s="61"/>
      <c r="AE29" s="103"/>
      <c r="AF29" s="92"/>
      <c r="AG29" s="89"/>
      <c r="AH29" s="68"/>
      <c r="AI29" s="100"/>
      <c r="AJ29" s="103"/>
      <c r="AK29" s="92"/>
      <c r="AL29" s="89"/>
      <c r="AM29" s="67"/>
      <c r="AN29" s="93"/>
      <c r="AO29" s="103"/>
      <c r="AP29" s="92"/>
      <c r="AQ29" s="89"/>
      <c r="AR29" s="67"/>
      <c r="AS29" s="93"/>
      <c r="AT29" s="103"/>
      <c r="AU29" s="92"/>
      <c r="AV29" s="89"/>
      <c r="AW29" s="68"/>
      <c r="AX29" s="93"/>
      <c r="AY29" s="103"/>
      <c r="AZ29" s="76"/>
      <c r="BA29" s="92"/>
      <c r="BB29" s="89"/>
      <c r="BC29" s="67"/>
      <c r="BD29" s="93"/>
      <c r="BE29" s="103"/>
      <c r="BF29" s="92"/>
      <c r="BG29" s="89"/>
      <c r="BH29" s="68"/>
      <c r="BI29" s="93"/>
      <c r="BJ29" s="103"/>
      <c r="BK29" s="92"/>
      <c r="BL29" s="89"/>
      <c r="BM29" s="67"/>
      <c r="BN29" s="93"/>
      <c r="BO29" s="103"/>
      <c r="BP29" s="92"/>
      <c r="BQ29" s="89"/>
      <c r="BR29" s="68"/>
      <c r="BS29" s="93"/>
      <c r="BT29" s="103"/>
      <c r="BU29" s="92"/>
      <c r="BV29" s="89"/>
      <c r="BW29" s="67"/>
      <c r="BX29" s="93"/>
      <c r="BY29" s="103"/>
      <c r="BZ29" s="92"/>
      <c r="CA29" s="89"/>
      <c r="CB29" s="68"/>
      <c r="CC29" s="93"/>
      <c r="CD29" s="103"/>
      <c r="CE29" s="92"/>
      <c r="CF29" s="89"/>
      <c r="CG29" s="67"/>
      <c r="CH29" s="93"/>
      <c r="CI29" s="103"/>
      <c r="CJ29" s="92"/>
      <c r="CK29" s="89"/>
      <c r="CL29" s="68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65"/>
      <c r="EU29" s="65"/>
      <c r="EV29" s="65"/>
      <c r="EW29" s="65"/>
      <c r="EX29" s="65"/>
    </row>
    <row r="30" spans="1:154">
      <c r="C30" t="s">
        <v>129</v>
      </c>
      <c r="D30" s="11" t="s">
        <v>129</v>
      </c>
      <c r="E30" s="5"/>
      <c r="F30" s="5"/>
      <c r="G30" s="5"/>
      <c r="I30" s="137"/>
      <c r="J30" s="45"/>
      <c r="K30" s="45"/>
      <c r="L30" s="63"/>
      <c r="M30" s="93"/>
      <c r="N30" s="61"/>
      <c r="O30" s="78"/>
      <c r="P30" s="78"/>
      <c r="Q30" s="63"/>
      <c r="R30" s="63"/>
      <c r="S30" s="61"/>
      <c r="T30" s="79"/>
      <c r="U30" s="45"/>
      <c r="V30" s="63"/>
      <c r="W30" s="123"/>
      <c r="X30" s="61"/>
      <c r="Y30" s="81"/>
      <c r="Z30" s="81"/>
      <c r="AA30" s="63"/>
      <c r="AB30" s="63"/>
      <c r="AC30" s="61"/>
      <c r="AE30" s="103"/>
      <c r="AF30" s="92"/>
      <c r="AG30" s="89"/>
      <c r="AH30" s="68"/>
      <c r="AI30" s="100"/>
      <c r="AJ30" s="103"/>
      <c r="AK30" s="92"/>
      <c r="AL30" s="89"/>
      <c r="AM30" s="67"/>
      <c r="AN30" s="93"/>
      <c r="AO30" s="103"/>
      <c r="AP30" s="92"/>
      <c r="AQ30" s="89"/>
      <c r="AR30" s="67"/>
      <c r="AS30" s="93"/>
      <c r="AT30" s="103"/>
      <c r="AU30" s="92"/>
      <c r="AV30" s="89"/>
      <c r="AW30" s="68"/>
      <c r="AX30" s="93"/>
      <c r="AY30" s="103"/>
      <c r="AZ30" s="76"/>
      <c r="BA30" s="92"/>
      <c r="BB30" s="89"/>
      <c r="BC30" s="67"/>
      <c r="BD30" s="93"/>
      <c r="BE30" s="103"/>
      <c r="BF30" s="92"/>
      <c r="BG30" s="89"/>
      <c r="BH30" s="68"/>
      <c r="BI30" s="93"/>
      <c r="BJ30" s="103"/>
      <c r="BK30" s="92"/>
      <c r="BL30" s="89"/>
      <c r="BM30" s="67"/>
      <c r="BN30" s="93"/>
      <c r="BO30" s="103"/>
      <c r="BP30" s="92"/>
      <c r="BQ30" s="89"/>
      <c r="BR30" s="68"/>
      <c r="BS30" s="93"/>
      <c r="BT30" s="103"/>
      <c r="BU30" s="92"/>
      <c r="BV30" s="89"/>
      <c r="BW30" s="67"/>
      <c r="BX30" s="93"/>
      <c r="BY30" s="103"/>
      <c r="BZ30" s="92"/>
      <c r="CA30" s="89"/>
      <c r="CB30" s="68"/>
      <c r="CC30" s="93"/>
      <c r="CD30" s="103"/>
      <c r="CE30" s="92"/>
      <c r="CF30" s="89"/>
      <c r="CG30" s="67"/>
      <c r="CH30" s="93"/>
      <c r="CI30" s="103"/>
      <c r="CJ30" s="92"/>
      <c r="CK30" s="89"/>
      <c r="CL30" s="68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65"/>
      <c r="EU30" s="65"/>
      <c r="EV30" s="65"/>
      <c r="EW30" s="65"/>
      <c r="EX30" s="65"/>
    </row>
    <row r="31" spans="1:154">
      <c r="A31" s="388"/>
      <c r="B31" s="388"/>
      <c r="C31" s="21" t="s">
        <v>129</v>
      </c>
      <c r="D31" s="11" t="s">
        <v>129</v>
      </c>
      <c r="E31" s="1"/>
      <c r="F31" s="1"/>
      <c r="G31" s="1"/>
      <c r="I31" s="141"/>
      <c r="J31" s="45"/>
      <c r="K31" s="45"/>
      <c r="L31" s="80"/>
      <c r="M31" s="118"/>
      <c r="N31" s="114"/>
      <c r="O31" s="78"/>
      <c r="P31" s="78"/>
      <c r="Q31" s="80"/>
      <c r="R31" s="80"/>
      <c r="S31" s="114"/>
      <c r="T31" s="72"/>
      <c r="U31" s="72"/>
      <c r="V31" s="125"/>
      <c r="W31" s="124"/>
      <c r="X31" s="114"/>
      <c r="Y31" s="81"/>
      <c r="Z31" s="45"/>
      <c r="AA31" s="80"/>
      <c r="AB31" s="115"/>
      <c r="AC31" s="114"/>
      <c r="AD31" s="1" t="str">
        <f t="shared" si="0"/>
        <v>.</v>
      </c>
      <c r="AE31" s="103"/>
      <c r="AF31" s="92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108"/>
      <c r="AV31" s="108"/>
      <c r="AW31" s="89"/>
      <c r="AX31" s="89"/>
      <c r="AY31" s="89"/>
      <c r="AZ31" s="89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76"/>
      <c r="BM31" s="76"/>
      <c r="BN31" s="76"/>
      <c r="BO31" s="76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93"/>
      <c r="CN31" s="103"/>
      <c r="CO31" s="92"/>
      <c r="CP31" s="89"/>
      <c r="CQ31" s="67"/>
      <c r="CR31" s="93"/>
      <c r="CS31" s="103"/>
      <c r="CT31" s="92"/>
      <c r="CU31" s="89"/>
      <c r="CV31" s="68"/>
      <c r="CW31" s="93"/>
      <c r="CX31" s="103"/>
      <c r="CY31" s="92"/>
      <c r="CZ31" s="89"/>
      <c r="DA31" s="67"/>
      <c r="DB31" s="93"/>
      <c r="DC31" s="103"/>
      <c r="DD31" s="92"/>
      <c r="DE31" s="89"/>
      <c r="DF31" s="67"/>
      <c r="DG31" s="93"/>
      <c r="DH31" s="103"/>
      <c r="DI31" s="92"/>
      <c r="DJ31" s="89"/>
      <c r="DK31" s="67"/>
      <c r="DL31" s="93"/>
      <c r="DM31" s="103"/>
      <c r="DN31" s="92"/>
      <c r="DO31" s="89"/>
      <c r="DP31" s="67"/>
      <c r="DQ31" s="93"/>
      <c r="DR31" s="103"/>
      <c r="DS31" s="105"/>
      <c r="DT31" s="89"/>
      <c r="DU31" s="67"/>
      <c r="DV31" s="100"/>
      <c r="DW31" s="103"/>
      <c r="DX31" s="92"/>
      <c r="DY31" s="89"/>
      <c r="DZ31" s="68"/>
      <c r="EA31" s="93"/>
      <c r="EB31" s="103"/>
      <c r="EC31" s="105"/>
      <c r="ED31" s="89"/>
      <c r="EE31" s="67"/>
      <c r="EF31" s="100"/>
      <c r="EG31" s="103"/>
      <c r="EH31" s="92"/>
      <c r="EI31" s="89"/>
      <c r="EJ31" s="68"/>
      <c r="EK31" s="93"/>
      <c r="EL31" s="103"/>
      <c r="EM31" s="101"/>
      <c r="EN31" s="101"/>
      <c r="EO31" s="101"/>
      <c r="EP31" s="101"/>
      <c r="EQ31" s="101"/>
      <c r="ER31" s="101"/>
      <c r="ES31" s="101"/>
      <c r="ET31" s="65"/>
      <c r="EU31" s="65"/>
      <c r="EV31" s="65"/>
      <c r="EW31" s="65"/>
      <c r="EX31" s="65"/>
    </row>
    <row r="32" spans="1:154">
      <c r="B32" s="7"/>
      <c r="E32" s="1"/>
      <c r="F32" s="1"/>
      <c r="G32" s="1"/>
      <c r="I32" s="75"/>
      <c r="J32" s="18"/>
      <c r="K32" s="7"/>
      <c r="L32"/>
      <c r="M32" s="30"/>
      <c r="N32" s="28"/>
      <c r="O32" s="18"/>
      <c r="P32" s="7"/>
      <c r="Q32" s="29"/>
      <c r="R32" s="28"/>
      <c r="S32" s="31"/>
      <c r="T32" s="18"/>
      <c r="U32" s="7"/>
      <c r="V32" s="30"/>
      <c r="W32" s="28"/>
      <c r="X32" s="31"/>
      <c r="Y32" s="18"/>
      <c r="Z32" s="7"/>
      <c r="AA32" s="29"/>
      <c r="AB32" s="28"/>
      <c r="AC32" s="3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24"/>
      <c r="AZ32" s="24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</row>
    <row r="33" spans="1:64">
      <c r="B33" s="7"/>
      <c r="E33" s="1"/>
      <c r="F33" s="1"/>
      <c r="G33" s="1"/>
      <c r="I33" s="31"/>
      <c r="J33" s="18"/>
      <c r="K33" s="7"/>
      <c r="L33"/>
      <c r="M33" s="30"/>
      <c r="N33" s="28"/>
      <c r="O33" s="18"/>
      <c r="P33" s="7"/>
      <c r="Q33" s="29"/>
      <c r="R33" s="28"/>
      <c r="S33" s="31"/>
      <c r="T33" s="18"/>
      <c r="U33" s="7"/>
      <c r="V33" s="30"/>
      <c r="W33" s="28"/>
      <c r="X33" s="31"/>
      <c r="Y33" s="18"/>
      <c r="Z33" s="7"/>
      <c r="AA33" s="29"/>
      <c r="AB33" s="28"/>
      <c r="AC33" s="31"/>
    </row>
    <row r="34" spans="1:64" ht="23.25">
      <c r="B34" s="7"/>
      <c r="C34" s="16" t="s">
        <v>116</v>
      </c>
      <c r="D34" s="13"/>
      <c r="G34" s="15"/>
      <c r="I34" s="85" t="s">
        <v>115</v>
      </c>
      <c r="J34"/>
      <c r="L34"/>
      <c r="U34"/>
      <c r="AD34" s="86"/>
      <c r="AS34" s="57"/>
    </row>
    <row r="35" spans="1:64" ht="18">
      <c r="B35" s="7"/>
      <c r="C35" s="16"/>
      <c r="D35" s="13"/>
      <c r="G35" s="15"/>
      <c r="I35" s="15"/>
      <c r="J35"/>
      <c r="L35"/>
      <c r="Q35" s="17"/>
      <c r="U35"/>
      <c r="AB35" s="119"/>
      <c r="AD35" s="86"/>
      <c r="AS35" s="57"/>
    </row>
    <row r="36" spans="1:64" ht="18">
      <c r="B36" s="7"/>
      <c r="C36" s="94" t="s">
        <v>127</v>
      </c>
      <c r="D36" s="13"/>
      <c r="G36" s="15"/>
      <c r="I36" s="15"/>
      <c r="J36"/>
      <c r="L36" s="17" t="s">
        <v>126</v>
      </c>
      <c r="Q36" s="17"/>
      <c r="U36"/>
      <c r="AB36" s="119" t="s">
        <v>128</v>
      </c>
      <c r="AD36" s="86"/>
      <c r="AS36" s="57"/>
    </row>
    <row r="37" spans="1:64">
      <c r="AA37" s="6"/>
    </row>
    <row r="38" spans="1:64">
      <c r="A38" s="22" t="s">
        <v>29</v>
      </c>
      <c r="B38" s="20" t="s">
        <v>26</v>
      </c>
      <c r="E38" s="401" t="s">
        <v>42</v>
      </c>
      <c r="F38" s="402"/>
      <c r="G38" s="403"/>
      <c r="I38" s="442">
        <v>41557</v>
      </c>
      <c r="J38" s="443"/>
      <c r="K38" s="443"/>
      <c r="L38" s="444"/>
      <c r="M38" s="442"/>
      <c r="N38" s="443"/>
      <c r="O38" s="443"/>
      <c r="P38" s="444"/>
      <c r="Q38" s="442"/>
      <c r="R38" s="443"/>
      <c r="S38" s="443"/>
      <c r="T38" s="444"/>
      <c r="U38" s="442"/>
      <c r="V38" s="443"/>
      <c r="W38" s="443"/>
      <c r="X38" s="444"/>
      <c r="Y38" s="442"/>
      <c r="Z38" s="443"/>
      <c r="AA38" s="443"/>
      <c r="AB38" s="444"/>
      <c r="AE38" s="420">
        <v>41490</v>
      </c>
      <c r="AF38" s="443"/>
      <c r="AG38" s="443"/>
      <c r="AH38" s="444"/>
      <c r="AI38" s="420"/>
      <c r="AJ38" s="443"/>
      <c r="AK38" s="443"/>
      <c r="AL38" s="444"/>
      <c r="AM38" s="442"/>
      <c r="AN38" s="443"/>
      <c r="AO38" s="443"/>
      <c r="AP38" s="444"/>
      <c r="AQ38" s="442"/>
      <c r="AR38" s="443"/>
      <c r="AS38" s="443"/>
      <c r="AT38" s="444"/>
      <c r="AU38" s="442"/>
      <c r="AV38" s="443"/>
      <c r="AW38" s="443"/>
      <c r="AX38" s="444"/>
      <c r="BA38" s="442">
        <v>41366</v>
      </c>
      <c r="BB38" s="443"/>
      <c r="BC38" s="443"/>
      <c r="BD38" s="444"/>
      <c r="BE38" s="442"/>
      <c r="BF38" s="443"/>
      <c r="BG38" s="443"/>
      <c r="BH38" s="444"/>
      <c r="BI38" s="442"/>
      <c r="BJ38" s="443"/>
      <c r="BK38" s="443"/>
      <c r="BL38" s="444"/>
    </row>
    <row r="39" spans="1:64">
      <c r="A39" s="22" t="s">
        <v>28</v>
      </c>
      <c r="B39" s="20" t="s">
        <v>27</v>
      </c>
      <c r="E39" s="2" t="s">
        <v>11</v>
      </c>
      <c r="F39" s="3" t="s">
        <v>12</v>
      </c>
      <c r="G39" s="4" t="s">
        <v>13</v>
      </c>
      <c r="I39" s="417" t="s">
        <v>0</v>
      </c>
      <c r="J39" s="394"/>
      <c r="K39" s="417" t="s">
        <v>1</v>
      </c>
      <c r="L39" s="394"/>
      <c r="M39" s="417" t="s">
        <v>2</v>
      </c>
      <c r="N39" s="394"/>
      <c r="O39" s="417" t="s">
        <v>3</v>
      </c>
      <c r="P39" s="394"/>
      <c r="Q39" s="417" t="s">
        <v>47</v>
      </c>
      <c r="R39" s="394"/>
      <c r="S39" s="417" t="s">
        <v>48</v>
      </c>
      <c r="T39" s="394"/>
      <c r="U39" s="417" t="s">
        <v>52</v>
      </c>
      <c r="V39" s="394"/>
      <c r="W39" s="417" t="s">
        <v>53</v>
      </c>
      <c r="X39" s="394"/>
      <c r="Y39" s="417" t="s">
        <v>61</v>
      </c>
      <c r="Z39" s="394"/>
      <c r="AA39" s="417" t="s">
        <v>62</v>
      </c>
      <c r="AB39" s="394"/>
      <c r="AE39" s="417" t="s">
        <v>63</v>
      </c>
      <c r="AF39" s="394"/>
      <c r="AG39" s="417" t="s">
        <v>64</v>
      </c>
      <c r="AH39" s="394"/>
      <c r="AI39" s="417" t="s">
        <v>4</v>
      </c>
      <c r="AJ39" s="394"/>
      <c r="AK39" s="417" t="s">
        <v>5</v>
      </c>
      <c r="AL39" s="394"/>
      <c r="AM39" s="417" t="s">
        <v>6</v>
      </c>
      <c r="AN39" s="394"/>
      <c r="AO39" s="417" t="s">
        <v>7</v>
      </c>
      <c r="AP39" s="394"/>
      <c r="AQ39" s="417" t="s">
        <v>21</v>
      </c>
      <c r="AR39" s="394"/>
      <c r="AS39" s="417" t="s">
        <v>22</v>
      </c>
      <c r="AT39" s="394"/>
      <c r="AU39" s="417" t="s">
        <v>23</v>
      </c>
      <c r="AV39" s="394"/>
      <c r="AW39" s="417" t="s">
        <v>24</v>
      </c>
      <c r="AX39" s="394"/>
      <c r="BA39" s="417" t="s">
        <v>33</v>
      </c>
      <c r="BB39" s="394"/>
      <c r="BC39" s="417" t="s">
        <v>34</v>
      </c>
      <c r="BD39" s="394"/>
      <c r="BE39" s="417" t="s">
        <v>35</v>
      </c>
      <c r="BF39" s="394"/>
      <c r="BG39" s="417" t="s">
        <v>93</v>
      </c>
      <c r="BH39" s="394"/>
      <c r="BI39" s="417" t="s">
        <v>94</v>
      </c>
      <c r="BJ39" s="394"/>
      <c r="BK39" s="417" t="s">
        <v>95</v>
      </c>
      <c r="BL39" s="394"/>
    </row>
    <row r="40" spans="1:64">
      <c r="A40" s="22" t="s">
        <v>27</v>
      </c>
      <c r="E40" s="5"/>
      <c r="F40" s="5"/>
      <c r="G40" s="5"/>
      <c r="I40" s="33" t="s">
        <v>81</v>
      </c>
      <c r="K40" s="33" t="s">
        <v>82</v>
      </c>
      <c r="L40" s="8"/>
      <c r="M40" s="33" t="s">
        <v>85</v>
      </c>
      <c r="O40" s="33" t="s">
        <v>92</v>
      </c>
      <c r="P40" s="8"/>
      <c r="Q40" s="33" t="s">
        <v>86</v>
      </c>
      <c r="S40" s="33" t="s">
        <v>87</v>
      </c>
      <c r="T40" s="8"/>
      <c r="U40" s="33" t="s">
        <v>88</v>
      </c>
      <c r="W40" s="33" t="s">
        <v>89</v>
      </c>
      <c r="X40" s="8"/>
      <c r="Y40" s="33" t="s">
        <v>90</v>
      </c>
      <c r="AA40" s="33" t="s">
        <v>91</v>
      </c>
      <c r="AB40" s="8"/>
      <c r="AE40" s="33" t="s">
        <v>74</v>
      </c>
      <c r="AG40" s="33" t="s">
        <v>73</v>
      </c>
      <c r="AH40" s="8"/>
      <c r="AI40" s="33" t="s">
        <v>72</v>
      </c>
      <c r="AJ40" s="8"/>
      <c r="AK40" s="33" t="s">
        <v>71</v>
      </c>
      <c r="AL40" s="8"/>
      <c r="AM40" s="33" t="s">
        <v>70</v>
      </c>
      <c r="AN40" s="8"/>
      <c r="AO40" s="33" t="s">
        <v>69</v>
      </c>
      <c r="AP40" s="8"/>
      <c r="AQ40" s="33" t="s">
        <v>68</v>
      </c>
      <c r="AR40" s="8"/>
      <c r="AS40" s="33" t="s">
        <v>67</v>
      </c>
      <c r="AT40" s="8"/>
      <c r="AU40" s="33" t="s">
        <v>66</v>
      </c>
      <c r="AV40" s="8"/>
      <c r="AW40" s="33" t="s">
        <v>65</v>
      </c>
      <c r="AX40" s="8"/>
      <c r="BA40" s="33" t="s">
        <v>77</v>
      </c>
      <c r="BB40" s="8"/>
      <c r="BC40" s="33" t="s">
        <v>78</v>
      </c>
      <c r="BD40" s="8"/>
      <c r="BE40" s="33" t="s">
        <v>96</v>
      </c>
      <c r="BF40" s="8"/>
      <c r="BG40" s="33" t="s">
        <v>97</v>
      </c>
      <c r="BH40" s="8"/>
      <c r="BI40" s="33" t="s">
        <v>98</v>
      </c>
      <c r="BJ40" s="8"/>
      <c r="BK40" s="33" t="s">
        <v>99</v>
      </c>
      <c r="BL40" s="8"/>
    </row>
    <row r="41" spans="1:64">
      <c r="E41" s="5"/>
      <c r="F41" s="5"/>
      <c r="G41" s="5"/>
      <c r="I41" s="26"/>
      <c r="K41" s="26"/>
      <c r="L41" s="8"/>
      <c r="M41" s="26"/>
      <c r="O41" s="26"/>
      <c r="P41" s="8"/>
      <c r="Q41" s="26"/>
      <c r="S41" s="26"/>
      <c r="T41" s="8"/>
      <c r="U41" s="26"/>
      <c r="W41" s="26"/>
      <c r="X41" s="8"/>
      <c r="Y41" s="26"/>
      <c r="AA41" s="26"/>
      <c r="AB41" s="8"/>
      <c r="AE41" s="26"/>
      <c r="AG41" s="26"/>
      <c r="AH41" s="8"/>
      <c r="AI41" s="26"/>
      <c r="AJ41" s="8"/>
      <c r="AK41" s="26"/>
      <c r="AL41" s="8"/>
      <c r="AM41" s="26"/>
      <c r="AN41" s="8"/>
      <c r="AO41" s="26"/>
      <c r="AP41" s="8"/>
      <c r="AQ41" s="26"/>
      <c r="AR41" s="8"/>
      <c r="AS41" s="26"/>
      <c r="AT41" s="8"/>
      <c r="AU41" s="26"/>
      <c r="AV41" s="8"/>
      <c r="AW41" s="26"/>
      <c r="AX41" s="8"/>
      <c r="BA41" s="26"/>
      <c r="BB41" s="8"/>
      <c r="BC41" s="26"/>
      <c r="BD41" s="8"/>
      <c r="BE41" s="26"/>
      <c r="BF41" s="8"/>
      <c r="BG41" s="26"/>
      <c r="BH41" s="8"/>
      <c r="BI41" s="26"/>
      <c r="BJ41" s="8"/>
      <c r="BK41" s="26"/>
      <c r="BL41" s="8"/>
    </row>
    <row r="42" spans="1:64">
      <c r="A42" s="1">
        <v>1</v>
      </c>
      <c r="B42" s="7"/>
      <c r="C42" t="s">
        <v>36</v>
      </c>
      <c r="D42" s="11" t="s">
        <v>30</v>
      </c>
      <c r="E42" s="1">
        <f t="shared" ref="E42:E62" si="1">SUM(I42:BL42)</f>
        <v>0</v>
      </c>
      <c r="F42" s="1">
        <f>J42+L42+N42+P42+R42+T42+V42+X42+Z42+AB42+AF42+AH42+AJ42+AL42+AN42+AP42+AR42+AT42+AV42+AX42+BB42+BD42+BF42+BH42+BJ42+BL42</f>
        <v>0</v>
      </c>
      <c r="G42" s="1">
        <f t="shared" ref="G42:G62" si="2">E42-F42</f>
        <v>0</v>
      </c>
      <c r="I42" s="72"/>
      <c r="J42" s="72"/>
      <c r="K42" s="72"/>
      <c r="L42" s="73"/>
      <c r="M42" s="121"/>
      <c r="N42" s="121"/>
      <c r="O42" s="121"/>
      <c r="P42" s="121"/>
      <c r="Q42" s="72"/>
      <c r="R42" s="72"/>
      <c r="S42" s="72"/>
      <c r="T42" s="73"/>
      <c r="U42" s="121"/>
      <c r="V42" s="121"/>
      <c r="W42" s="121"/>
      <c r="X42" s="121"/>
      <c r="Y42" s="72"/>
      <c r="Z42" s="72"/>
      <c r="AA42" s="72"/>
      <c r="AB42" s="73"/>
      <c r="AC42" s="74"/>
      <c r="AD42" s="1" t="str">
        <f t="shared" ref="AD42:AD62" si="3">C42</f>
        <v>Chris Morton</v>
      </c>
      <c r="AE42" s="72"/>
      <c r="AF42" s="72"/>
      <c r="AG42" s="72"/>
      <c r="AH42" s="47"/>
      <c r="AI42" s="84"/>
      <c r="AJ42" s="84"/>
      <c r="AK42" s="84"/>
      <c r="AL42" s="45"/>
      <c r="AM42" s="121"/>
      <c r="AN42" s="73"/>
      <c r="AO42" s="121"/>
      <c r="AP42" s="47"/>
      <c r="AQ42" s="72"/>
      <c r="AR42" s="72"/>
      <c r="AS42" s="72"/>
      <c r="AT42" s="47"/>
      <c r="AU42" s="72"/>
      <c r="AV42" s="72"/>
      <c r="AW42" s="72"/>
      <c r="AX42" s="47"/>
      <c r="AY42" s="11" t="str">
        <f>D42</f>
        <v>O</v>
      </c>
      <c r="AZ42" s="1" t="str">
        <f t="shared" ref="AZ42:AZ62" si="4">C42</f>
        <v>Chris Morton</v>
      </c>
      <c r="BA42" s="73"/>
      <c r="BB42" s="73"/>
      <c r="BC42" s="73"/>
      <c r="BD42" s="47"/>
      <c r="BE42" s="73"/>
      <c r="BF42" s="73"/>
      <c r="BG42" s="73"/>
      <c r="BH42" s="47"/>
      <c r="BI42" s="60"/>
      <c r="BJ42" s="60"/>
      <c r="BK42" s="60"/>
    </row>
    <row r="43" spans="1:64">
      <c r="A43" s="77">
        <v>2</v>
      </c>
      <c r="B43" s="7"/>
      <c r="C43" s="21" t="s">
        <v>10</v>
      </c>
      <c r="D43" s="19" t="s">
        <v>100</v>
      </c>
      <c r="E43" s="1">
        <f t="shared" si="1"/>
        <v>0</v>
      </c>
      <c r="F43" s="1">
        <f t="shared" ref="F43:F62" si="5">J43+L43+N43+P43+R43+T43+V43+X43+Z43+AB43+AF43+AH43+AJ43+AL43+AN43+AP43+AR43+AT43+AV43+AX43+BB43+BD43+BF43+BH43+BJ43+BL43</f>
        <v>0</v>
      </c>
      <c r="G43" s="1">
        <f t="shared" si="2"/>
        <v>0</v>
      </c>
      <c r="I43" s="72"/>
      <c r="J43" s="72"/>
      <c r="K43" s="72"/>
      <c r="L43" s="72"/>
      <c r="M43" s="72"/>
      <c r="N43" s="72"/>
      <c r="O43" s="72"/>
      <c r="P43" s="73"/>
      <c r="Q43" s="72"/>
      <c r="R43" s="72"/>
      <c r="S43" s="72"/>
      <c r="T43" s="72"/>
      <c r="U43" s="121"/>
      <c r="V43" s="121"/>
      <c r="W43" s="121"/>
      <c r="X43" s="121"/>
      <c r="Y43" s="121"/>
      <c r="Z43" s="121"/>
      <c r="AA43" s="121"/>
      <c r="AB43" s="121"/>
      <c r="AC43" s="74"/>
      <c r="AD43" s="1" t="str">
        <f t="shared" si="3"/>
        <v>Greg Paul</v>
      </c>
      <c r="AE43" s="72"/>
      <c r="AF43" s="72"/>
      <c r="AG43" s="72"/>
      <c r="AH43" s="73"/>
      <c r="AI43" s="84"/>
      <c r="AJ43" s="84"/>
      <c r="AK43" s="84"/>
      <c r="AL43" s="73"/>
      <c r="AM43" s="72"/>
      <c r="AN43" s="72"/>
      <c r="AO43" s="72"/>
      <c r="AP43" s="73"/>
      <c r="AQ43" s="72"/>
      <c r="AR43" s="72"/>
      <c r="AS43" s="72"/>
      <c r="AT43" s="47"/>
      <c r="AU43" s="72"/>
      <c r="AV43" s="72"/>
      <c r="AW43" s="72"/>
      <c r="AX43" s="72"/>
      <c r="AY43" s="11" t="str">
        <f>D43</f>
        <v>4</v>
      </c>
      <c r="AZ43" s="1" t="str">
        <f t="shared" si="4"/>
        <v>Greg Paul</v>
      </c>
      <c r="BA43" s="73"/>
      <c r="BB43" s="73"/>
      <c r="BC43" s="73"/>
      <c r="BD43" s="47"/>
      <c r="BE43" s="73"/>
      <c r="BF43" s="73"/>
      <c r="BG43" s="73"/>
      <c r="BH43" s="47"/>
      <c r="BI43" s="60"/>
      <c r="BJ43" s="60"/>
      <c r="BK43" s="60"/>
    </row>
    <row r="44" spans="1:64" ht="14.25">
      <c r="A44" s="77">
        <v>3</v>
      </c>
      <c r="B44" s="7"/>
      <c r="C44" t="s">
        <v>38</v>
      </c>
      <c r="D44" s="11" t="s">
        <v>39</v>
      </c>
      <c r="E44" s="1">
        <f t="shared" si="1"/>
        <v>0</v>
      </c>
      <c r="F44" s="1">
        <f t="shared" si="5"/>
        <v>0</v>
      </c>
      <c r="G44" s="1">
        <f t="shared" si="2"/>
        <v>0</v>
      </c>
      <c r="I44" s="72"/>
      <c r="J44" s="72"/>
      <c r="K44" s="72"/>
      <c r="L44" s="73"/>
      <c r="M44" s="72"/>
      <c r="N44" s="72"/>
      <c r="O44" s="72"/>
      <c r="P44" s="72"/>
      <c r="Q44" s="121"/>
      <c r="R44" s="121"/>
      <c r="S44" s="121"/>
      <c r="T44" s="121"/>
      <c r="U44" s="121"/>
      <c r="V44" s="121"/>
      <c r="W44" s="121"/>
      <c r="X44" s="121"/>
      <c r="Y44" s="72"/>
      <c r="Z44" s="72"/>
      <c r="AA44" s="72"/>
      <c r="AB44" s="73"/>
      <c r="AC44" s="74"/>
      <c r="AD44" s="1" t="str">
        <f t="shared" si="3"/>
        <v>Greg Stenbeck</v>
      </c>
      <c r="AE44" s="121"/>
      <c r="AF44" s="72"/>
      <c r="AG44" s="72"/>
      <c r="AH44" s="73"/>
      <c r="AI44" s="84"/>
      <c r="AJ44" s="84"/>
      <c r="AK44" s="84"/>
      <c r="AL44" s="47"/>
      <c r="AM44" s="72"/>
      <c r="AN44" s="72"/>
      <c r="AO44" s="72"/>
      <c r="AP44" s="46"/>
      <c r="AQ44" s="72"/>
      <c r="AR44" s="72"/>
      <c r="AS44" s="72"/>
      <c r="AT44" s="46"/>
      <c r="AU44" s="72"/>
      <c r="AV44" s="72"/>
      <c r="AW44" s="73"/>
      <c r="AX44" s="73"/>
      <c r="AY44" s="11" t="str">
        <f>D44</f>
        <v>S</v>
      </c>
      <c r="AZ44" s="1" t="str">
        <f t="shared" si="4"/>
        <v>Greg Stenbeck</v>
      </c>
      <c r="BA44" s="72"/>
      <c r="BB44" s="72"/>
      <c r="BC44" s="72"/>
      <c r="BD44" s="73"/>
      <c r="BE44" s="113"/>
      <c r="BF44" s="113"/>
      <c r="BG44" s="113"/>
      <c r="BH44" s="47"/>
      <c r="BI44" s="60"/>
      <c r="BJ44" s="60"/>
      <c r="BK44" s="60"/>
    </row>
    <row r="45" spans="1:64">
      <c r="A45" s="77" t="s">
        <v>113</v>
      </c>
      <c r="B45" s="7"/>
      <c r="C45" t="s">
        <v>8</v>
      </c>
      <c r="D45" s="11" t="s">
        <v>16</v>
      </c>
      <c r="E45" s="1">
        <f t="shared" si="1"/>
        <v>0</v>
      </c>
      <c r="F45" s="1">
        <f t="shared" si="5"/>
        <v>0</v>
      </c>
      <c r="G45" s="1">
        <f t="shared" si="2"/>
        <v>0</v>
      </c>
      <c r="I45" s="121"/>
      <c r="J45" s="121"/>
      <c r="K45" s="121"/>
      <c r="L45" s="121"/>
      <c r="M45" s="121"/>
      <c r="N45" s="121"/>
      <c r="O45" s="121"/>
      <c r="P45" s="121"/>
      <c r="Q45" s="72"/>
      <c r="R45" s="72"/>
      <c r="S45" s="72"/>
      <c r="T45" s="73"/>
      <c r="U45" s="72"/>
      <c r="V45" s="72"/>
      <c r="W45" s="72"/>
      <c r="X45" s="73"/>
      <c r="Y45" s="72"/>
      <c r="Z45" s="72"/>
      <c r="AA45" s="72"/>
      <c r="AB45" s="73"/>
      <c r="AC45" s="74"/>
      <c r="AD45" s="1" t="str">
        <f t="shared" si="3"/>
        <v>Tony Baker</v>
      </c>
      <c r="AE45" s="72"/>
      <c r="AF45" s="72"/>
      <c r="AG45" s="72"/>
      <c r="AH45" s="46"/>
      <c r="AI45" s="84"/>
      <c r="AJ45" s="84"/>
      <c r="AK45" s="84"/>
      <c r="AL45" s="73"/>
      <c r="AM45" s="72"/>
      <c r="AN45" s="72"/>
      <c r="AO45" s="72"/>
      <c r="AP45" s="46"/>
      <c r="AQ45" s="121"/>
      <c r="AR45" s="73"/>
      <c r="AS45" s="121"/>
      <c r="AT45" s="47"/>
      <c r="AU45" s="72"/>
      <c r="AV45" s="72"/>
      <c r="AW45" s="72"/>
      <c r="AX45" s="73"/>
      <c r="AY45" s="11" t="str">
        <f>D45</f>
        <v>Q</v>
      </c>
      <c r="AZ45" s="1" t="str">
        <f t="shared" si="4"/>
        <v>Tony Baker</v>
      </c>
      <c r="BA45" s="72"/>
      <c r="BB45" s="72"/>
      <c r="BC45" s="72"/>
      <c r="BD45" s="46"/>
      <c r="BE45" s="73"/>
      <c r="BF45" s="73"/>
      <c r="BG45" s="73"/>
      <c r="BH45" s="73"/>
      <c r="BI45" s="60"/>
      <c r="BJ45" s="60"/>
      <c r="BK45" s="46"/>
      <c r="BL45" s="46"/>
    </row>
    <row r="46" spans="1:64" ht="14.25">
      <c r="A46" s="77" t="s">
        <v>113</v>
      </c>
      <c r="B46" s="7"/>
      <c r="C46" t="s">
        <v>19</v>
      </c>
      <c r="D46" s="11" t="s">
        <v>80</v>
      </c>
      <c r="E46" s="1">
        <f t="shared" si="1"/>
        <v>0</v>
      </c>
      <c r="F46" s="1">
        <f t="shared" si="5"/>
        <v>0</v>
      </c>
      <c r="G46" s="1">
        <f t="shared" si="2"/>
        <v>0</v>
      </c>
      <c r="I46" s="72"/>
      <c r="J46" s="72"/>
      <c r="K46" s="72"/>
      <c r="L46" s="72"/>
      <c r="M46" s="121"/>
      <c r="N46" s="121"/>
      <c r="O46" s="121"/>
      <c r="P46" s="121"/>
      <c r="Q46" s="72"/>
      <c r="R46" s="72"/>
      <c r="S46" s="72"/>
      <c r="T46" s="72"/>
      <c r="U46" s="72"/>
      <c r="V46" s="72"/>
      <c r="W46" s="72"/>
      <c r="X46" s="72"/>
      <c r="Y46" s="121"/>
      <c r="Z46" s="121"/>
      <c r="AA46" s="121"/>
      <c r="AB46" s="121"/>
      <c r="AC46" s="74"/>
      <c r="AD46" s="1" t="str">
        <f t="shared" si="3"/>
        <v>Tony Park</v>
      </c>
      <c r="AE46" s="72"/>
      <c r="AF46" s="72"/>
      <c r="AG46" s="72"/>
      <c r="AH46" s="46"/>
      <c r="AI46" s="84"/>
      <c r="AJ46" s="84"/>
      <c r="AK46" s="84"/>
      <c r="AL46" s="46"/>
      <c r="AM46" s="72"/>
      <c r="AN46" s="72"/>
      <c r="AO46" s="72"/>
      <c r="AP46" s="73"/>
      <c r="AQ46" s="72"/>
      <c r="AR46" s="72"/>
      <c r="AS46" s="72"/>
      <c r="AT46" s="46"/>
      <c r="AU46" s="72"/>
      <c r="AV46" s="72"/>
      <c r="AW46" s="72"/>
      <c r="AX46" s="73"/>
      <c r="AY46" s="19" t="s">
        <v>100</v>
      </c>
      <c r="AZ46" s="1" t="str">
        <f t="shared" si="4"/>
        <v>Tony Park</v>
      </c>
      <c r="BA46" s="72"/>
      <c r="BB46" s="72"/>
      <c r="BC46" s="73"/>
      <c r="BD46" s="73"/>
      <c r="BE46" s="113"/>
      <c r="BF46" s="113"/>
      <c r="BG46" s="113"/>
      <c r="BH46" s="46"/>
      <c r="BI46" s="46"/>
      <c r="BJ46" s="46"/>
      <c r="BK46" s="60"/>
    </row>
    <row r="47" spans="1:64" ht="12.75" customHeight="1">
      <c r="A47" s="77">
        <v>6</v>
      </c>
      <c r="B47" s="7"/>
      <c r="C47" t="s">
        <v>31</v>
      </c>
      <c r="D47" s="11" t="s">
        <v>32</v>
      </c>
      <c r="E47" s="1">
        <f t="shared" si="1"/>
        <v>0</v>
      </c>
      <c r="F47" s="1">
        <f t="shared" si="5"/>
        <v>0</v>
      </c>
      <c r="G47" s="1">
        <f t="shared" si="2"/>
        <v>0</v>
      </c>
      <c r="I47" s="72"/>
      <c r="J47" s="72"/>
      <c r="K47" s="72"/>
      <c r="L47" s="73"/>
      <c r="M47" s="121"/>
      <c r="N47" s="121"/>
      <c r="O47" s="121"/>
      <c r="P47" s="121"/>
      <c r="Q47" s="72"/>
      <c r="R47" s="72"/>
      <c r="S47" s="72"/>
      <c r="T47" s="73"/>
      <c r="U47" s="121"/>
      <c r="V47" s="121"/>
      <c r="W47" s="121"/>
      <c r="X47" s="121"/>
      <c r="Y47" s="72"/>
      <c r="Z47" s="72"/>
      <c r="AA47" s="72"/>
      <c r="AB47" s="73"/>
      <c r="AC47" s="74"/>
      <c r="AD47" s="1" t="str">
        <f t="shared" si="3"/>
        <v>Wayne Williamson</v>
      </c>
      <c r="AE47" s="72"/>
      <c r="AF47" s="72"/>
      <c r="AG47" s="72"/>
      <c r="AH47" s="73"/>
      <c r="AI47" s="84"/>
      <c r="AJ47" s="84"/>
      <c r="AK47" s="84"/>
      <c r="AL47" s="73"/>
      <c r="AM47" s="121"/>
      <c r="AN47" s="73"/>
      <c r="AO47" s="121"/>
      <c r="AP47" s="47"/>
      <c r="AQ47" s="121"/>
      <c r="AR47" s="73"/>
      <c r="AS47" s="121"/>
      <c r="AT47" s="47"/>
      <c r="AU47" s="72"/>
      <c r="AV47" s="72"/>
      <c r="AW47" s="72"/>
      <c r="AX47" s="46"/>
      <c r="AY47" s="11" t="str">
        <f>D47</f>
        <v>W</v>
      </c>
      <c r="AZ47" s="1" t="str">
        <f t="shared" si="4"/>
        <v>Wayne Williamson</v>
      </c>
      <c r="BA47" s="73"/>
      <c r="BB47" s="73"/>
      <c r="BC47" s="73"/>
      <c r="BD47" s="47"/>
      <c r="BE47" s="73"/>
      <c r="BF47" s="73"/>
      <c r="BG47" s="73"/>
      <c r="BH47" s="47"/>
      <c r="BI47" s="60"/>
      <c r="BJ47" s="60"/>
      <c r="BK47" s="60"/>
    </row>
    <row r="48" spans="1:64" ht="12.75" customHeight="1">
      <c r="A48" s="77">
        <v>7</v>
      </c>
      <c r="B48" s="7"/>
      <c r="C48" t="s">
        <v>75</v>
      </c>
      <c r="D48" s="11" t="s">
        <v>76</v>
      </c>
      <c r="E48" s="1">
        <f t="shared" si="1"/>
        <v>0</v>
      </c>
      <c r="F48" s="1">
        <f t="shared" si="5"/>
        <v>0</v>
      </c>
      <c r="G48" s="1">
        <f t="shared" si="2"/>
        <v>0</v>
      </c>
      <c r="I48" s="72"/>
      <c r="J48" s="72"/>
      <c r="K48" s="72"/>
      <c r="L48" s="73"/>
      <c r="M48" s="72"/>
      <c r="N48" s="72"/>
      <c r="O48" s="72"/>
      <c r="P48" s="73"/>
      <c r="Q48" s="72"/>
      <c r="R48" s="72"/>
      <c r="S48" s="72"/>
      <c r="T48" s="73"/>
      <c r="U48" s="121"/>
      <c r="V48" s="121"/>
      <c r="W48" s="121"/>
      <c r="X48" s="121"/>
      <c r="Y48" s="72"/>
      <c r="Z48" s="72"/>
      <c r="AA48" s="72"/>
      <c r="AB48" s="73"/>
      <c r="AC48" s="74"/>
      <c r="AD48" s="1" t="str">
        <f t="shared" si="3"/>
        <v>Graham Barker</v>
      </c>
      <c r="AE48" s="121"/>
      <c r="AF48" s="121"/>
      <c r="AG48" s="121"/>
      <c r="AH48" s="121"/>
      <c r="AI48" s="121"/>
      <c r="AJ48" s="73"/>
      <c r="AK48" s="121"/>
      <c r="AL48" s="73"/>
      <c r="AM48" s="121"/>
      <c r="AN48" s="73"/>
      <c r="AO48" s="121"/>
      <c r="AP48" s="73"/>
      <c r="AQ48" s="72"/>
      <c r="AR48" s="72"/>
      <c r="AS48" s="72"/>
      <c r="AT48" s="47"/>
      <c r="AU48" s="72"/>
      <c r="AV48" s="72"/>
      <c r="AW48" s="72"/>
      <c r="AX48" s="47"/>
      <c r="AY48" s="11" t="str">
        <f>D48</f>
        <v>F</v>
      </c>
      <c r="AZ48" s="1" t="str">
        <f t="shared" si="4"/>
        <v>Graham Barker</v>
      </c>
      <c r="BA48" s="72"/>
      <c r="BB48" s="72"/>
      <c r="BC48" s="72"/>
      <c r="BD48" s="47"/>
      <c r="BE48" s="73"/>
      <c r="BF48" s="73"/>
      <c r="BG48" s="73"/>
      <c r="BH48" s="47"/>
      <c r="BI48" s="60"/>
      <c r="BJ48" s="60"/>
      <c r="BK48" s="60"/>
    </row>
    <row r="49" spans="1:63" ht="12.75" customHeight="1">
      <c r="A49" s="77">
        <v>8</v>
      </c>
      <c r="B49" s="7"/>
      <c r="C49" t="s">
        <v>9</v>
      </c>
      <c r="D49" s="11" t="s">
        <v>17</v>
      </c>
      <c r="E49" s="1">
        <f t="shared" si="1"/>
        <v>0</v>
      </c>
      <c r="F49" s="1">
        <f t="shared" si="5"/>
        <v>0</v>
      </c>
      <c r="G49" s="1">
        <f t="shared" si="2"/>
        <v>0</v>
      </c>
      <c r="I49" s="121"/>
      <c r="J49" s="121"/>
      <c r="K49" s="121"/>
      <c r="L49" s="121"/>
      <c r="M49" s="121"/>
      <c r="N49" s="121"/>
      <c r="O49" s="121"/>
      <c r="P49" s="121"/>
      <c r="Q49" s="121"/>
      <c r="R49" s="73"/>
      <c r="S49" s="121"/>
      <c r="T49" s="72"/>
      <c r="U49" s="72"/>
      <c r="V49" s="72"/>
      <c r="W49" s="72"/>
      <c r="X49" s="73"/>
      <c r="Y49" s="72"/>
      <c r="Z49" s="73"/>
      <c r="AA49" s="72"/>
      <c r="AB49" s="72"/>
      <c r="AC49" s="74"/>
      <c r="AD49" s="1" t="str">
        <f t="shared" si="3"/>
        <v>Ray Nixon</v>
      </c>
      <c r="AE49" s="121"/>
      <c r="AF49" s="72"/>
      <c r="AG49" s="72"/>
      <c r="AH49" s="73"/>
      <c r="AI49" s="121"/>
      <c r="AJ49" s="73"/>
      <c r="AK49" s="121"/>
      <c r="AL49" s="73"/>
      <c r="AM49" s="72"/>
      <c r="AN49" s="72"/>
      <c r="AO49" s="72"/>
      <c r="AP49" s="73"/>
      <c r="AQ49" s="72"/>
      <c r="AR49" s="72"/>
      <c r="AS49" s="72"/>
      <c r="AT49" s="47"/>
      <c r="AU49" s="72"/>
      <c r="AV49" s="72"/>
      <c r="AW49" s="72"/>
      <c r="AX49" s="47"/>
      <c r="AY49" s="11" t="str">
        <f>D49</f>
        <v>J</v>
      </c>
      <c r="AZ49" s="1" t="str">
        <f t="shared" si="4"/>
        <v>Ray Nixon</v>
      </c>
      <c r="BA49" s="72"/>
      <c r="BB49" s="72"/>
      <c r="BC49" s="72"/>
      <c r="BD49" s="47"/>
      <c r="BE49" s="113"/>
      <c r="BF49" s="113"/>
      <c r="BG49" s="113"/>
      <c r="BH49" s="47"/>
      <c r="BI49" s="60"/>
      <c r="BJ49" s="60"/>
      <c r="BK49" s="60"/>
    </row>
    <row r="50" spans="1:63" ht="12.75" customHeight="1">
      <c r="A50" s="77">
        <v>9</v>
      </c>
      <c r="B50" s="7"/>
      <c r="C50" t="s">
        <v>123</v>
      </c>
      <c r="D50" s="11" t="s">
        <v>124</v>
      </c>
      <c r="E50" s="1">
        <f t="shared" si="1"/>
        <v>0</v>
      </c>
      <c r="F50" s="1">
        <f t="shared" si="5"/>
        <v>0</v>
      </c>
      <c r="G50" s="1">
        <f t="shared" si="2"/>
        <v>0</v>
      </c>
      <c r="I50" s="121"/>
      <c r="J50" s="121"/>
      <c r="K50" s="121"/>
      <c r="L50" s="121"/>
      <c r="M50" s="121"/>
      <c r="N50" s="121"/>
      <c r="O50" s="121"/>
      <c r="P50" s="121"/>
      <c r="Q50" s="72"/>
      <c r="R50" s="72"/>
      <c r="S50" s="72"/>
      <c r="T50" s="73"/>
      <c r="U50" s="72"/>
      <c r="V50" s="72"/>
      <c r="W50" s="72"/>
      <c r="X50" s="73"/>
      <c r="Y50" s="72"/>
      <c r="Z50" s="72"/>
      <c r="AA50" s="72"/>
      <c r="AB50" s="72"/>
      <c r="AC50" s="74"/>
      <c r="AD50" s="1" t="str">
        <f t="shared" si="3"/>
        <v>Robert Blakey</v>
      </c>
      <c r="AE50" s="121"/>
      <c r="AF50" s="73"/>
      <c r="AG50" s="121"/>
      <c r="AH50" s="73"/>
      <c r="AI50" s="121"/>
      <c r="AJ50" s="73"/>
      <c r="AK50" s="121"/>
      <c r="AL50" s="73"/>
      <c r="AM50" s="121"/>
      <c r="AN50" s="73"/>
      <c r="AO50" s="121"/>
      <c r="AP50" s="73"/>
      <c r="AQ50" s="72"/>
      <c r="AR50" s="72"/>
      <c r="AS50" s="72"/>
      <c r="AT50" s="47"/>
      <c r="AU50" s="72"/>
      <c r="AV50" s="72"/>
      <c r="AW50" s="72"/>
      <c r="AX50" s="47"/>
      <c r="AY50" s="11" t="str">
        <f>D50</f>
        <v>B</v>
      </c>
      <c r="AZ50" s="1" t="str">
        <f t="shared" si="4"/>
        <v>Robert Blakey</v>
      </c>
      <c r="BA50" s="72"/>
      <c r="BB50" s="72"/>
      <c r="BC50" s="72"/>
      <c r="BD50" s="47"/>
      <c r="BE50" s="113"/>
      <c r="BF50" s="113"/>
      <c r="BG50" s="113"/>
      <c r="BH50" s="47"/>
      <c r="BI50" s="60"/>
      <c r="BJ50" s="60"/>
      <c r="BK50" s="60"/>
    </row>
    <row r="51" spans="1:63" ht="12.75" customHeight="1">
      <c r="A51" s="77">
        <v>10</v>
      </c>
      <c r="B51" s="7"/>
      <c r="C51" s="21" t="s">
        <v>54</v>
      </c>
      <c r="D51" s="19" t="s">
        <v>132</v>
      </c>
      <c r="E51" s="1">
        <f t="shared" si="1"/>
        <v>0</v>
      </c>
      <c r="F51" s="1">
        <f t="shared" si="5"/>
        <v>0</v>
      </c>
      <c r="G51" s="1">
        <f t="shared" si="2"/>
        <v>0</v>
      </c>
      <c r="I51" s="121"/>
      <c r="J51" s="121"/>
      <c r="K51" s="121"/>
      <c r="L51" s="121"/>
      <c r="M51" s="121"/>
      <c r="N51" s="121"/>
      <c r="O51" s="121"/>
      <c r="P51" s="121"/>
      <c r="Q51" s="121"/>
      <c r="R51" s="73"/>
      <c r="S51" s="121"/>
      <c r="T51" s="73"/>
      <c r="U51" s="121"/>
      <c r="V51" s="73"/>
      <c r="W51" s="121"/>
      <c r="X51" s="72"/>
      <c r="Y51" s="121"/>
      <c r="Z51" s="73"/>
      <c r="AA51" s="121"/>
      <c r="AB51" s="73"/>
      <c r="AC51" s="74"/>
      <c r="AD51" s="1" t="str">
        <f t="shared" si="3"/>
        <v>Allen Walbridge</v>
      </c>
      <c r="AE51" s="72"/>
      <c r="AF51" s="72"/>
      <c r="AG51" s="72"/>
      <c r="AH51" s="47"/>
      <c r="AI51" s="121"/>
      <c r="AJ51" s="73"/>
      <c r="AK51" s="121"/>
      <c r="AL51" s="47"/>
      <c r="AM51" s="72"/>
      <c r="AN51" s="72"/>
      <c r="AO51" s="72"/>
      <c r="AP51" s="47"/>
      <c r="AQ51" s="72"/>
      <c r="AR51" s="72"/>
      <c r="AS51" s="72"/>
      <c r="AT51" s="47"/>
      <c r="AU51" s="73"/>
      <c r="AV51" s="73"/>
      <c r="AW51" s="73"/>
      <c r="AX51" s="47"/>
      <c r="AY51" s="11" t="str">
        <f>D51</f>
        <v>7</v>
      </c>
      <c r="AZ51" s="1" t="str">
        <f t="shared" si="4"/>
        <v>Allen Walbridge</v>
      </c>
      <c r="BA51" s="73"/>
      <c r="BB51" s="73"/>
      <c r="BC51" s="73"/>
      <c r="BD51" s="47"/>
      <c r="BE51" s="46"/>
      <c r="BF51" s="45"/>
      <c r="BG51" s="46"/>
      <c r="BH51" s="47"/>
      <c r="BI51" s="46"/>
      <c r="BJ51" s="45"/>
      <c r="BK51" s="46"/>
    </row>
    <row r="52" spans="1:63" ht="12.75" customHeight="1">
      <c r="A52" s="77">
        <v>11</v>
      </c>
      <c r="B52" s="7"/>
      <c r="C52" t="s">
        <v>103</v>
      </c>
      <c r="D52" s="11" t="s">
        <v>102</v>
      </c>
      <c r="E52" s="1">
        <f t="shared" si="1"/>
        <v>0</v>
      </c>
      <c r="F52" s="1">
        <f t="shared" si="5"/>
        <v>0</v>
      </c>
      <c r="G52" s="1">
        <f t="shared" si="2"/>
        <v>0</v>
      </c>
      <c r="I52" s="121"/>
      <c r="J52" s="121"/>
      <c r="K52" s="121"/>
      <c r="L52" s="121"/>
      <c r="M52" s="121"/>
      <c r="N52" s="121"/>
      <c r="O52" s="121"/>
      <c r="P52" s="121"/>
      <c r="Q52" s="72"/>
      <c r="R52" s="72"/>
      <c r="S52" s="72"/>
      <c r="T52" s="73"/>
      <c r="U52" s="72"/>
      <c r="V52" s="72"/>
      <c r="W52" s="72"/>
      <c r="X52" s="73"/>
      <c r="Y52" s="121"/>
      <c r="Z52" s="73"/>
      <c r="AA52" s="121"/>
      <c r="AB52" s="73"/>
      <c r="AC52" s="74"/>
      <c r="AD52" s="1" t="str">
        <f t="shared" si="3"/>
        <v>Ian Kohler</v>
      </c>
      <c r="AE52" s="72"/>
      <c r="AF52" s="72"/>
      <c r="AG52" s="72"/>
      <c r="AH52" s="73"/>
      <c r="AI52" s="121"/>
      <c r="AJ52" s="73"/>
      <c r="AK52" s="121"/>
      <c r="AL52" s="46"/>
      <c r="AM52" s="72"/>
      <c r="AN52" s="72"/>
      <c r="AO52" s="72"/>
      <c r="AP52" s="47"/>
      <c r="AQ52" s="72"/>
      <c r="AR52" s="72"/>
      <c r="AS52" s="72"/>
      <c r="AT52" s="47"/>
      <c r="AU52" s="72"/>
      <c r="AV52" s="72"/>
      <c r="AW52" s="72"/>
      <c r="AX52" s="47"/>
      <c r="AY52" s="19" t="s">
        <v>105</v>
      </c>
      <c r="AZ52" s="1" t="str">
        <f t="shared" si="4"/>
        <v>Ian Kohler</v>
      </c>
      <c r="BA52" s="72"/>
      <c r="BB52" s="72"/>
      <c r="BC52" s="72"/>
      <c r="BD52" s="47"/>
      <c r="BE52" s="113"/>
      <c r="BF52" s="113"/>
      <c r="BG52" s="113"/>
      <c r="BH52" s="47"/>
      <c r="BI52" s="60"/>
      <c r="BJ52" s="60"/>
      <c r="BK52" s="60"/>
    </row>
    <row r="53" spans="1:63" ht="12.75" customHeight="1">
      <c r="A53" s="77">
        <v>12</v>
      </c>
      <c r="B53" s="7"/>
      <c r="C53" t="s">
        <v>60</v>
      </c>
      <c r="D53" s="19" t="s">
        <v>105</v>
      </c>
      <c r="E53" s="1">
        <f t="shared" si="1"/>
        <v>0</v>
      </c>
      <c r="F53" s="1">
        <f t="shared" si="5"/>
        <v>0</v>
      </c>
      <c r="G53" s="1">
        <f t="shared" si="2"/>
        <v>0</v>
      </c>
      <c r="I53" s="121"/>
      <c r="J53" s="121"/>
      <c r="K53" s="121"/>
      <c r="L53" s="121"/>
      <c r="M53" s="121"/>
      <c r="N53" s="121"/>
      <c r="O53" s="121"/>
      <c r="P53" s="121"/>
      <c r="Q53" s="72"/>
      <c r="R53" s="72"/>
      <c r="S53" s="72"/>
      <c r="T53" s="73"/>
      <c r="U53" s="121"/>
      <c r="V53" s="73"/>
      <c r="W53" s="121"/>
      <c r="X53" s="72"/>
      <c r="Y53" s="121"/>
      <c r="Z53" s="73"/>
      <c r="AA53" s="121"/>
      <c r="AB53" s="73"/>
      <c r="AC53" s="74"/>
      <c r="AD53" s="1" t="str">
        <f t="shared" si="3"/>
        <v>John Robb</v>
      </c>
      <c r="AE53" s="72"/>
      <c r="AF53" s="72"/>
      <c r="AG53" s="72"/>
      <c r="AH53" s="73"/>
      <c r="AI53" s="121"/>
      <c r="AJ53" s="73"/>
      <c r="AK53" s="121"/>
      <c r="AL53" s="73"/>
      <c r="AM53" s="121"/>
      <c r="AN53" s="73"/>
      <c r="AO53" s="121"/>
      <c r="AP53" s="73"/>
      <c r="AQ53" s="72"/>
      <c r="AR53" s="72"/>
      <c r="AS53" s="72"/>
      <c r="AT53" s="46"/>
      <c r="AU53" s="73"/>
      <c r="AV53" s="73"/>
      <c r="AW53" s="73"/>
      <c r="AX53" s="47"/>
      <c r="AY53" s="11" t="str">
        <f t="shared" ref="AY53:AY62" si="6">D53</f>
        <v>9</v>
      </c>
      <c r="AZ53" s="1" t="str">
        <f t="shared" si="4"/>
        <v>John Robb</v>
      </c>
      <c r="BA53" s="73"/>
      <c r="BB53" s="73"/>
      <c r="BC53" s="73"/>
      <c r="BD53" s="47"/>
      <c r="BE53" s="73"/>
      <c r="BF53" s="73"/>
      <c r="BG53" s="73"/>
      <c r="BH53" s="47"/>
      <c r="BI53" s="46"/>
      <c r="BJ53" s="45"/>
      <c r="BK53" s="46"/>
    </row>
    <row r="54" spans="1:63" ht="12.75" customHeight="1">
      <c r="A54" s="77">
        <v>13</v>
      </c>
      <c r="B54" s="7"/>
      <c r="C54" s="21" t="s">
        <v>112</v>
      </c>
      <c r="D54" s="11" t="s">
        <v>111</v>
      </c>
      <c r="E54" s="1">
        <f t="shared" si="1"/>
        <v>0</v>
      </c>
      <c r="F54" s="1">
        <f t="shared" si="5"/>
        <v>0</v>
      </c>
      <c r="G54" s="1">
        <f t="shared" si="2"/>
        <v>0</v>
      </c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3"/>
      <c r="U54" s="121"/>
      <c r="V54" s="121"/>
      <c r="W54" s="121"/>
      <c r="X54" s="121"/>
      <c r="Y54" s="121"/>
      <c r="Z54" s="121"/>
      <c r="AA54" s="121"/>
      <c r="AB54" s="121"/>
      <c r="AC54" s="74"/>
      <c r="AD54" s="1" t="str">
        <f t="shared" si="3"/>
        <v>Neville Paul</v>
      </c>
      <c r="AE54" s="121"/>
      <c r="AF54" s="73"/>
      <c r="AG54" s="121"/>
      <c r="AH54" s="73"/>
      <c r="AI54" s="121"/>
      <c r="AJ54" s="73"/>
      <c r="AK54" s="121"/>
      <c r="AL54" s="73"/>
      <c r="AM54" s="121"/>
      <c r="AN54" s="73"/>
      <c r="AO54" s="121"/>
      <c r="AP54" s="47"/>
      <c r="AQ54" s="121"/>
      <c r="AR54" s="73"/>
      <c r="AS54" s="121"/>
      <c r="AT54" s="47"/>
      <c r="AU54" s="72"/>
      <c r="AV54" s="72"/>
      <c r="AW54" s="72"/>
      <c r="AX54" s="47"/>
      <c r="AY54" s="11" t="str">
        <f t="shared" si="6"/>
        <v>N</v>
      </c>
      <c r="AZ54" s="1" t="str">
        <f t="shared" si="4"/>
        <v>Neville Paul</v>
      </c>
      <c r="BA54" s="72"/>
      <c r="BB54" s="72"/>
      <c r="BC54" s="72"/>
      <c r="BD54" s="47"/>
      <c r="BE54" s="113"/>
      <c r="BF54" s="113"/>
      <c r="BG54" s="113"/>
      <c r="BH54" s="47"/>
      <c r="BI54" s="60"/>
      <c r="BJ54" s="60"/>
      <c r="BK54" s="60"/>
    </row>
    <row r="55" spans="1:63" ht="12.75" customHeight="1">
      <c r="A55" s="77">
        <v>14</v>
      </c>
      <c r="B55" s="7"/>
      <c r="C55" t="s">
        <v>101</v>
      </c>
      <c r="D55" s="11">
        <v>2</v>
      </c>
      <c r="E55" s="1">
        <f t="shared" si="1"/>
        <v>2</v>
      </c>
      <c r="F55" s="1">
        <f t="shared" si="5"/>
        <v>0</v>
      </c>
      <c r="G55" s="1">
        <f t="shared" si="2"/>
        <v>2</v>
      </c>
      <c r="H55" s="1"/>
      <c r="I55" s="121"/>
      <c r="J55" s="121"/>
      <c r="K55" s="121"/>
      <c r="L55" s="121"/>
      <c r="M55" s="72"/>
      <c r="N55" s="72"/>
      <c r="O55" s="72"/>
      <c r="P55" s="73"/>
      <c r="Q55" s="72"/>
      <c r="R55" s="72"/>
      <c r="S55" s="72"/>
      <c r="T55" s="73"/>
      <c r="U55" s="121"/>
      <c r="V55" s="121"/>
      <c r="W55" s="121"/>
      <c r="X55" s="121"/>
      <c r="Y55" s="121"/>
      <c r="Z55" s="73"/>
      <c r="AA55" s="121"/>
      <c r="AB55" s="73"/>
      <c r="AC55" s="74"/>
      <c r="AD55" s="1" t="str">
        <f t="shared" si="3"/>
        <v>Barrie Campbell</v>
      </c>
      <c r="AE55" s="121"/>
      <c r="AF55" s="73"/>
      <c r="AG55" s="121"/>
      <c r="AH55" s="73"/>
      <c r="AI55" s="121"/>
      <c r="AJ55" s="73"/>
      <c r="AK55" s="121"/>
      <c r="AL55" s="47"/>
      <c r="AM55" s="121"/>
      <c r="AN55" s="73"/>
      <c r="AO55" s="121"/>
      <c r="AP55" s="47"/>
      <c r="AQ55" s="121"/>
      <c r="AR55" s="73"/>
      <c r="AS55" s="121"/>
      <c r="AT55" s="47"/>
      <c r="AU55" s="73"/>
      <c r="AV55" s="73"/>
      <c r="AW55" s="73"/>
      <c r="AX55" s="47"/>
      <c r="AY55" s="11">
        <f t="shared" si="6"/>
        <v>2</v>
      </c>
      <c r="AZ55" s="1" t="str">
        <f t="shared" si="4"/>
        <v>Barrie Campbell</v>
      </c>
      <c r="BA55" s="73"/>
      <c r="BB55" s="73"/>
      <c r="BC55" s="73"/>
      <c r="BD55" s="47"/>
      <c r="BE55" s="46"/>
      <c r="BF55" s="45"/>
      <c r="BG55" s="46"/>
      <c r="BH55" s="47"/>
      <c r="BI55" s="46"/>
      <c r="BJ55" s="45"/>
      <c r="BK55" s="46"/>
    </row>
    <row r="56" spans="1:63" ht="12.75" customHeight="1">
      <c r="A56" s="1">
        <v>15</v>
      </c>
      <c r="B56" s="7"/>
      <c r="C56" s="21" t="s">
        <v>122</v>
      </c>
      <c r="D56" s="19" t="s">
        <v>133</v>
      </c>
      <c r="E56" s="1">
        <f t="shared" si="1"/>
        <v>0</v>
      </c>
      <c r="F56" s="1">
        <f t="shared" si="5"/>
        <v>0</v>
      </c>
      <c r="G56" s="1">
        <f t="shared" si="2"/>
        <v>0</v>
      </c>
      <c r="I56" s="121"/>
      <c r="J56" s="121"/>
      <c r="K56" s="121"/>
      <c r="L56" s="121"/>
      <c r="M56" s="121"/>
      <c r="N56" s="121"/>
      <c r="O56" s="121"/>
      <c r="P56" s="121"/>
      <c r="Q56" s="121"/>
      <c r="R56" s="73"/>
      <c r="S56" s="121"/>
      <c r="T56" s="73"/>
      <c r="U56" s="121"/>
      <c r="V56" s="73"/>
      <c r="W56" s="121"/>
      <c r="X56" s="72"/>
      <c r="Y56" s="121"/>
      <c r="Z56" s="73"/>
      <c r="AA56" s="121"/>
      <c r="AB56" s="73"/>
      <c r="AC56" s="74"/>
      <c r="AD56" s="1" t="str">
        <f t="shared" si="3"/>
        <v>Chris Wood</v>
      </c>
      <c r="AE56" s="121"/>
      <c r="AF56" s="73"/>
      <c r="AG56" s="121"/>
      <c r="AH56" s="73"/>
      <c r="AI56" s="121"/>
      <c r="AJ56" s="73"/>
      <c r="AK56" s="121"/>
      <c r="AL56" s="47"/>
      <c r="AM56" s="121"/>
      <c r="AN56" s="73"/>
      <c r="AO56" s="121"/>
      <c r="AP56" s="47"/>
      <c r="AQ56" s="72"/>
      <c r="AR56" s="72"/>
      <c r="AS56" s="72"/>
      <c r="AT56" s="47"/>
      <c r="AU56" s="73"/>
      <c r="AV56" s="73"/>
      <c r="AW56" s="73"/>
      <c r="AX56" s="47"/>
      <c r="AY56" s="11" t="str">
        <f t="shared" si="6"/>
        <v>8</v>
      </c>
      <c r="AZ56" s="1" t="str">
        <f t="shared" si="4"/>
        <v>Chris Wood</v>
      </c>
      <c r="BA56" s="73"/>
      <c r="BB56" s="73"/>
      <c r="BC56" s="73"/>
      <c r="BD56" s="47"/>
      <c r="BE56" s="46"/>
      <c r="BF56" s="45"/>
      <c r="BG56" s="46"/>
      <c r="BH56" s="47"/>
      <c r="BI56" s="46"/>
      <c r="BJ56" s="45"/>
      <c r="BK56" s="46"/>
    </row>
    <row r="57" spans="1:63" ht="12.75" customHeight="1">
      <c r="A57" s="1">
        <v>16</v>
      </c>
      <c r="B57" s="7"/>
      <c r="C57" s="21" t="s">
        <v>107</v>
      </c>
      <c r="D57" s="11" t="s">
        <v>108</v>
      </c>
      <c r="E57" s="1">
        <f t="shared" si="1"/>
        <v>0</v>
      </c>
      <c r="F57" s="1">
        <f t="shared" si="5"/>
        <v>0</v>
      </c>
      <c r="G57" s="1">
        <f t="shared" si="2"/>
        <v>0</v>
      </c>
      <c r="H57" s="1"/>
      <c r="I57" s="121"/>
      <c r="J57" s="121"/>
      <c r="K57" s="121"/>
      <c r="L57" s="121"/>
      <c r="M57" s="72"/>
      <c r="N57" s="72"/>
      <c r="O57" s="72"/>
      <c r="P57" s="73"/>
      <c r="Q57" s="121"/>
      <c r="R57" s="121"/>
      <c r="S57" s="121"/>
      <c r="T57" s="121"/>
      <c r="U57" s="121"/>
      <c r="V57" s="73"/>
      <c r="W57" s="121"/>
      <c r="X57" s="72"/>
      <c r="Y57" s="121"/>
      <c r="Z57" s="73"/>
      <c r="AA57" s="121"/>
      <c r="AB57" s="73"/>
      <c r="AC57" s="74"/>
      <c r="AD57" s="1" t="str">
        <f t="shared" si="3"/>
        <v>Mike Lanigan</v>
      </c>
      <c r="AE57" s="121"/>
      <c r="AF57" s="73"/>
      <c r="AG57" s="121"/>
      <c r="AH57" s="73"/>
      <c r="AI57" s="121"/>
      <c r="AJ57" s="73"/>
      <c r="AK57" s="121"/>
      <c r="AL57" s="47"/>
      <c r="AM57" s="121"/>
      <c r="AN57" s="73"/>
      <c r="AO57" s="121"/>
      <c r="AP57" s="47"/>
      <c r="AQ57" s="121"/>
      <c r="AR57" s="73"/>
      <c r="AS57" s="121"/>
      <c r="AT57" s="47"/>
      <c r="AU57" s="73"/>
      <c r="AV57" s="73"/>
      <c r="AW57" s="73"/>
      <c r="AX57" s="47"/>
      <c r="AY57" s="11" t="str">
        <f t="shared" si="6"/>
        <v>L</v>
      </c>
      <c r="AZ57" s="1" t="str">
        <f t="shared" si="4"/>
        <v>Mike Lanigan</v>
      </c>
      <c r="BA57" s="73"/>
      <c r="BB57" s="73"/>
      <c r="BC57" s="73"/>
      <c r="BD57" s="47"/>
      <c r="BE57" s="46"/>
      <c r="BF57" s="45"/>
      <c r="BG57" s="46"/>
      <c r="BH57" s="47"/>
      <c r="BI57" s="46"/>
      <c r="BJ57" s="45"/>
      <c r="BK57" s="46"/>
    </row>
    <row r="58" spans="1:63" ht="12.75" customHeight="1">
      <c r="A58" s="1">
        <v>17</v>
      </c>
      <c r="B58" s="7"/>
      <c r="C58" s="21" t="s">
        <v>109</v>
      </c>
      <c r="D58" s="11" t="s">
        <v>110</v>
      </c>
      <c r="E58" s="1">
        <f t="shared" si="1"/>
        <v>0</v>
      </c>
      <c r="F58" s="1">
        <f t="shared" si="5"/>
        <v>0</v>
      </c>
      <c r="G58" s="1">
        <f t="shared" si="2"/>
        <v>0</v>
      </c>
      <c r="I58" s="121"/>
      <c r="J58" s="121"/>
      <c r="K58" s="121"/>
      <c r="L58" s="121"/>
      <c r="M58" s="121"/>
      <c r="N58" s="121"/>
      <c r="O58" s="121"/>
      <c r="P58" s="121"/>
      <c r="Q58" s="121"/>
      <c r="R58" s="73"/>
      <c r="S58" s="121"/>
      <c r="T58" s="73"/>
      <c r="U58" s="121"/>
      <c r="V58" s="73"/>
      <c r="W58" s="121"/>
      <c r="X58" s="72"/>
      <c r="Y58" s="121"/>
      <c r="Z58" s="73"/>
      <c r="AA58" s="121"/>
      <c r="AB58" s="73"/>
      <c r="AC58" s="74"/>
      <c r="AD58" s="1" t="str">
        <f t="shared" si="3"/>
        <v>Ian Jarvie</v>
      </c>
      <c r="AE58" s="72"/>
      <c r="AF58" s="72"/>
      <c r="AG58" s="72"/>
      <c r="AH58" s="47"/>
      <c r="AI58" s="121"/>
      <c r="AJ58" s="73"/>
      <c r="AK58" s="121"/>
      <c r="AL58" s="47"/>
      <c r="AM58" s="121"/>
      <c r="AN58" s="73"/>
      <c r="AO58" s="121"/>
      <c r="AP58" s="47"/>
      <c r="AQ58" s="121"/>
      <c r="AR58" s="73"/>
      <c r="AS58" s="121"/>
      <c r="AT58" s="47"/>
      <c r="AU58" s="73"/>
      <c r="AV58" s="73"/>
      <c r="AW58" s="73"/>
      <c r="AX58" s="47"/>
      <c r="AY58" s="11" t="str">
        <f t="shared" si="6"/>
        <v>E</v>
      </c>
      <c r="AZ58" s="1" t="str">
        <f t="shared" si="4"/>
        <v>Ian Jarvie</v>
      </c>
      <c r="BA58" s="73"/>
      <c r="BB58" s="73"/>
      <c r="BC58" s="73"/>
      <c r="BD58" s="47"/>
      <c r="BE58" s="46"/>
      <c r="BF58" s="45"/>
      <c r="BG58" s="46"/>
      <c r="BH58" s="47"/>
      <c r="BI58" s="46"/>
      <c r="BJ58" s="45"/>
      <c r="BK58" s="46"/>
    </row>
    <row r="59" spans="1:63" ht="12.75" customHeight="1">
      <c r="A59" s="1">
        <v>17</v>
      </c>
      <c r="B59" s="7"/>
      <c r="C59" t="s">
        <v>119</v>
      </c>
      <c r="D59" s="11" t="s">
        <v>120</v>
      </c>
      <c r="E59" s="1">
        <f t="shared" si="1"/>
        <v>0</v>
      </c>
      <c r="F59" s="1">
        <f t="shared" si="5"/>
        <v>0</v>
      </c>
      <c r="G59" s="1">
        <f t="shared" si="2"/>
        <v>0</v>
      </c>
      <c r="I59" s="121"/>
      <c r="J59" s="121"/>
      <c r="K59" s="121"/>
      <c r="L59" s="121"/>
      <c r="M59" s="121"/>
      <c r="N59" s="121"/>
      <c r="O59" s="121"/>
      <c r="P59" s="121"/>
      <c r="Q59" s="121"/>
      <c r="R59" s="73"/>
      <c r="S59" s="121"/>
      <c r="T59" s="73"/>
      <c r="U59" s="121"/>
      <c r="V59" s="73"/>
      <c r="W59" s="121"/>
      <c r="X59" s="72"/>
      <c r="Y59" s="121"/>
      <c r="Z59" s="73"/>
      <c r="AA59" s="121"/>
      <c r="AB59" s="73"/>
      <c r="AC59" s="74"/>
      <c r="AD59" s="1" t="str">
        <f t="shared" si="3"/>
        <v>Mark Edmonds</v>
      </c>
      <c r="AE59" s="72"/>
      <c r="AF59" s="72"/>
      <c r="AG59" s="72"/>
      <c r="AH59" s="47"/>
      <c r="AI59" s="121"/>
      <c r="AJ59" s="73"/>
      <c r="AK59" s="121"/>
      <c r="AL59" s="47"/>
      <c r="AM59" s="121"/>
      <c r="AN59" s="73"/>
      <c r="AO59" s="121"/>
      <c r="AP59" s="47"/>
      <c r="AQ59" s="121"/>
      <c r="AR59" s="73"/>
      <c r="AS59" s="121"/>
      <c r="AT59" s="47"/>
      <c r="AU59" s="73"/>
      <c r="AV59" s="73"/>
      <c r="AW59" s="73"/>
      <c r="AX59" s="47"/>
      <c r="AY59" s="11" t="str">
        <f t="shared" si="6"/>
        <v>M</v>
      </c>
      <c r="AZ59" s="1" t="str">
        <f t="shared" si="4"/>
        <v>Mark Edmonds</v>
      </c>
      <c r="BA59" s="73"/>
      <c r="BB59" s="73"/>
      <c r="BC59" s="73"/>
      <c r="BD59" s="47"/>
      <c r="BE59" s="46"/>
      <c r="BF59" s="45"/>
      <c r="BG59" s="46"/>
      <c r="BH59" s="47"/>
      <c r="BI59" s="46"/>
      <c r="BJ59" s="45"/>
      <c r="BK59" s="46"/>
    </row>
    <row r="60" spans="1:63" ht="12.75" customHeight="1">
      <c r="A60" s="1">
        <v>17</v>
      </c>
      <c r="B60" s="7"/>
      <c r="C60" s="21" t="s">
        <v>121</v>
      </c>
      <c r="D60" s="11" t="s">
        <v>125</v>
      </c>
      <c r="E60" s="1">
        <f t="shared" si="1"/>
        <v>0</v>
      </c>
      <c r="F60" s="1">
        <f t="shared" si="5"/>
        <v>0</v>
      </c>
      <c r="G60" s="1">
        <f t="shared" si="2"/>
        <v>0</v>
      </c>
      <c r="I60" s="121"/>
      <c r="J60" s="121"/>
      <c r="K60" s="121"/>
      <c r="L60" s="121"/>
      <c r="M60" s="121"/>
      <c r="N60" s="121"/>
      <c r="O60" s="121"/>
      <c r="P60" s="121"/>
      <c r="Q60" s="121"/>
      <c r="R60" s="73"/>
      <c r="S60" s="121"/>
      <c r="T60" s="73"/>
      <c r="U60" s="121"/>
      <c r="V60" s="73"/>
      <c r="W60" s="121"/>
      <c r="X60" s="72"/>
      <c r="Y60" s="121"/>
      <c r="Z60" s="73"/>
      <c r="AA60" s="121"/>
      <c r="AB60" s="73"/>
      <c r="AC60" s="74"/>
      <c r="AD60" s="1" t="str">
        <f t="shared" si="3"/>
        <v>Sandy Grigg</v>
      </c>
      <c r="AE60" s="72"/>
      <c r="AF60" s="72"/>
      <c r="AG60" s="72"/>
      <c r="AH60" s="47"/>
      <c r="AI60" s="121"/>
      <c r="AJ60" s="73"/>
      <c r="AK60" s="121"/>
      <c r="AL60" s="47"/>
      <c r="AM60" s="121"/>
      <c r="AN60" s="73"/>
      <c r="AO60" s="121"/>
      <c r="AP60" s="47"/>
      <c r="AQ60" s="121"/>
      <c r="AR60" s="73"/>
      <c r="AS60" s="121"/>
      <c r="AT60" s="47"/>
      <c r="AU60" s="73"/>
      <c r="AV60" s="73"/>
      <c r="AW60" s="73"/>
      <c r="AX60" s="47"/>
      <c r="AY60" s="11" t="str">
        <f t="shared" si="6"/>
        <v>G</v>
      </c>
      <c r="AZ60" s="1" t="str">
        <f t="shared" si="4"/>
        <v>Sandy Grigg</v>
      </c>
      <c r="BA60" s="73"/>
      <c r="BB60" s="73"/>
      <c r="BC60" s="73"/>
      <c r="BD60" s="47"/>
      <c r="BE60" s="46"/>
      <c r="BF60" s="45"/>
      <c r="BG60" s="46"/>
      <c r="BH60" s="47"/>
      <c r="BI60" s="46"/>
      <c r="BJ60" s="45"/>
      <c r="BK60" s="46"/>
    </row>
    <row r="61" spans="1:63" ht="12.75" customHeight="1">
      <c r="A61" s="1">
        <v>17</v>
      </c>
      <c r="B61" s="7"/>
      <c r="C61" t="s">
        <v>129</v>
      </c>
      <c r="D61" s="11" t="s">
        <v>129</v>
      </c>
      <c r="E61" s="1">
        <f t="shared" si="1"/>
        <v>0</v>
      </c>
      <c r="F61" s="1">
        <f t="shared" si="5"/>
        <v>0</v>
      </c>
      <c r="G61" s="1">
        <f t="shared" si="2"/>
        <v>0</v>
      </c>
      <c r="I61" s="121"/>
      <c r="J61" s="121"/>
      <c r="K61" s="121"/>
      <c r="L61" s="121"/>
      <c r="M61" s="121"/>
      <c r="N61" s="121"/>
      <c r="O61" s="121"/>
      <c r="P61" s="121"/>
      <c r="Q61" s="121"/>
      <c r="R61" s="73"/>
      <c r="S61" s="121"/>
      <c r="T61" s="73"/>
      <c r="U61" s="121"/>
      <c r="V61" s="73"/>
      <c r="W61" s="121"/>
      <c r="X61" s="72"/>
      <c r="Y61" s="121"/>
      <c r="Z61" s="73"/>
      <c r="AA61" s="121"/>
      <c r="AB61" s="73"/>
      <c r="AC61" s="74"/>
      <c r="AD61" s="1" t="str">
        <f t="shared" si="3"/>
        <v>.</v>
      </c>
      <c r="AE61" s="72"/>
      <c r="AF61" s="72"/>
      <c r="AG61" s="72"/>
      <c r="AH61" s="47"/>
      <c r="AI61" s="121"/>
      <c r="AJ61" s="73"/>
      <c r="AK61" s="121"/>
      <c r="AL61" s="47"/>
      <c r="AM61" s="121"/>
      <c r="AN61" s="73"/>
      <c r="AO61" s="121"/>
      <c r="AP61" s="47"/>
      <c r="AQ61" s="121"/>
      <c r="AR61" s="73"/>
      <c r="AS61" s="121"/>
      <c r="AT61" s="47"/>
      <c r="AU61" s="73"/>
      <c r="AV61" s="73"/>
      <c r="AW61" s="73"/>
      <c r="AX61" s="47"/>
      <c r="AY61" s="11" t="str">
        <f t="shared" si="6"/>
        <v>.</v>
      </c>
      <c r="AZ61" s="1" t="str">
        <f t="shared" si="4"/>
        <v>.</v>
      </c>
      <c r="BA61" s="73"/>
      <c r="BB61" s="73"/>
      <c r="BC61" s="73"/>
      <c r="BD61" s="47"/>
      <c r="BE61" s="46"/>
      <c r="BF61" s="45"/>
      <c r="BG61" s="46"/>
      <c r="BH61" s="47"/>
      <c r="BI61" s="46"/>
      <c r="BJ61" s="45"/>
      <c r="BK61" s="46"/>
    </row>
    <row r="62" spans="1:63" ht="12.75" customHeight="1">
      <c r="A62" s="1">
        <v>17</v>
      </c>
      <c r="B62" s="7"/>
      <c r="C62" s="21" t="s">
        <v>129</v>
      </c>
      <c r="D62" s="11" t="s">
        <v>129</v>
      </c>
      <c r="E62" s="1">
        <f t="shared" si="1"/>
        <v>0</v>
      </c>
      <c r="F62" s="1">
        <f t="shared" si="5"/>
        <v>0</v>
      </c>
      <c r="G62" s="1">
        <f t="shared" si="2"/>
        <v>0</v>
      </c>
      <c r="I62" s="121"/>
      <c r="J62" s="121"/>
      <c r="K62" s="121"/>
      <c r="L62" s="121"/>
      <c r="M62" s="121"/>
      <c r="N62" s="121"/>
      <c r="O62" s="121"/>
      <c r="P62" s="121"/>
      <c r="Q62" s="121"/>
      <c r="R62" s="73"/>
      <c r="S62" s="121"/>
      <c r="T62" s="73"/>
      <c r="U62" s="121"/>
      <c r="V62" s="73"/>
      <c r="W62" s="121"/>
      <c r="X62" s="72"/>
      <c r="Y62" s="121"/>
      <c r="Z62" s="73"/>
      <c r="AA62" s="121"/>
      <c r="AB62" s="73"/>
      <c r="AC62" s="74"/>
      <c r="AD62" s="1" t="str">
        <f t="shared" si="3"/>
        <v>.</v>
      </c>
      <c r="AE62" s="72"/>
      <c r="AF62" s="72"/>
      <c r="AG62" s="72"/>
      <c r="AH62" s="47"/>
      <c r="AI62" s="121"/>
      <c r="AJ62" s="73"/>
      <c r="AK62" s="121"/>
      <c r="AL62" s="47"/>
      <c r="AM62" s="121"/>
      <c r="AN62" s="73"/>
      <c r="AO62" s="121"/>
      <c r="AP62" s="47"/>
      <c r="AQ62" s="121"/>
      <c r="AR62" s="73"/>
      <c r="AS62" s="121"/>
      <c r="AT62" s="47"/>
      <c r="AU62" s="73"/>
      <c r="AV62" s="73"/>
      <c r="AW62" s="73"/>
      <c r="AX62" s="47"/>
      <c r="AY62" s="11" t="str">
        <f t="shared" si="6"/>
        <v>.</v>
      </c>
      <c r="AZ62" s="1" t="str">
        <f t="shared" si="4"/>
        <v>.</v>
      </c>
      <c r="BA62" s="73"/>
      <c r="BB62" s="73"/>
      <c r="BC62" s="73"/>
      <c r="BD62" s="47"/>
      <c r="BE62" s="46"/>
      <c r="BF62" s="45"/>
      <c r="BG62" s="46"/>
      <c r="BH62" s="47"/>
      <c r="BI62" s="46"/>
      <c r="BJ62" s="45"/>
      <c r="BK62" s="46"/>
    </row>
  </sheetData>
  <mergeCells count="103">
    <mergeCell ref="CO7:CV7"/>
    <mergeCell ref="CY7:DF7"/>
    <mergeCell ref="DI7:DP7"/>
    <mergeCell ref="DS7:DZ7"/>
    <mergeCell ref="EC7:EJ7"/>
    <mergeCell ref="A8:B8"/>
    <mergeCell ref="J8:K8"/>
    <mergeCell ref="O8:P8"/>
    <mergeCell ref="T8:U8"/>
    <mergeCell ref="Y8:Z8"/>
    <mergeCell ref="AF7:AM7"/>
    <mergeCell ref="AP7:AW7"/>
    <mergeCell ref="BA7:BH7"/>
    <mergeCell ref="BK7:BR7"/>
    <mergeCell ref="BU7:CB7"/>
    <mergeCell ref="CE7:CL7"/>
    <mergeCell ref="A7:B7"/>
    <mergeCell ref="E7:G7"/>
    <mergeCell ref="J7:L7"/>
    <mergeCell ref="O7:Q7"/>
    <mergeCell ref="T7:V7"/>
    <mergeCell ref="Y7:AA7"/>
    <mergeCell ref="DS8:DU8"/>
    <mergeCell ref="DX8:DZ8"/>
    <mergeCell ref="EC8:EE8"/>
    <mergeCell ref="EH8:EJ8"/>
    <mergeCell ref="A11:B11"/>
    <mergeCell ref="A12:B12"/>
    <mergeCell ref="CO8:CQ8"/>
    <mergeCell ref="CT8:CV8"/>
    <mergeCell ref="CY8:DA8"/>
    <mergeCell ref="DD8:DF8"/>
    <mergeCell ref="DI8:DK8"/>
    <mergeCell ref="DN8:DP8"/>
    <mergeCell ref="BK8:BM8"/>
    <mergeCell ref="BP8:BR8"/>
    <mergeCell ref="BU8:BW8"/>
    <mergeCell ref="BZ8:CB8"/>
    <mergeCell ref="CE8:CG8"/>
    <mergeCell ref="CJ8:CL8"/>
    <mergeCell ref="AF8:AH8"/>
    <mergeCell ref="AK8:AM8"/>
    <mergeCell ref="AP8:AR8"/>
    <mergeCell ref="AU8:AW8"/>
    <mergeCell ref="BA8:BC8"/>
    <mergeCell ref="BF8:BH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Q38:T38"/>
    <mergeCell ref="U38:X38"/>
    <mergeCell ref="Y38:AB38"/>
    <mergeCell ref="AE38:AH38"/>
    <mergeCell ref="A25:B25"/>
    <mergeCell ref="A26:B26"/>
    <mergeCell ref="A27:B27"/>
    <mergeCell ref="A28:B28"/>
    <mergeCell ref="A31:B31"/>
    <mergeCell ref="E38:G38"/>
    <mergeCell ref="AA39:AB39"/>
    <mergeCell ref="AE39:AF39"/>
    <mergeCell ref="AG39:AH39"/>
    <mergeCell ref="AI39:AJ39"/>
    <mergeCell ref="AK39:AL39"/>
    <mergeCell ref="AM39:AN39"/>
    <mergeCell ref="BI38:BL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I38:AL38"/>
    <mergeCell ref="AM38:AP38"/>
    <mergeCell ref="AQ38:AT38"/>
    <mergeCell ref="AU38:AX38"/>
    <mergeCell ref="BA38:BD38"/>
    <mergeCell ref="BE38:BH38"/>
    <mergeCell ref="I38:L38"/>
    <mergeCell ref="M38:P38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BA39:BB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92"/>
  <sheetViews>
    <sheetView topLeftCell="A31" workbookViewId="0">
      <selection activeCell="BS66" sqref="BS66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7.28515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48.42578125" style="1" customWidth="1"/>
    <col min="31" max="31" width="7.140625" style="1" customWidth="1"/>
    <col min="32" max="32" width="6.7109375" style="5" customWidth="1"/>
    <col min="33" max="51" width="5.28515625" style="5" customWidth="1"/>
    <col min="52" max="52" width="5.28515625" style="1" customWidth="1"/>
    <col min="53" max="53" width="31" style="1" customWidth="1"/>
    <col min="54" max="54" width="7.140625" style="1" customWidth="1"/>
    <col min="55" max="75" width="5.28515625" customWidth="1"/>
    <col min="76" max="76" width="34" customWidth="1"/>
    <col min="78" max="78" width="6.140625" customWidth="1"/>
    <col min="79" max="79" width="5" customWidth="1"/>
    <col min="80" max="80" width="6" customWidth="1"/>
    <col min="81" max="81" width="5.7109375" customWidth="1"/>
    <col min="82" max="82" width="6" customWidth="1"/>
    <col min="83" max="83" width="5.140625" customWidth="1"/>
    <col min="84" max="84" width="5.28515625" customWidth="1"/>
    <col min="85" max="85" width="5.7109375" customWidth="1"/>
    <col min="86" max="87" width="5" customWidth="1"/>
    <col min="88" max="88" width="4.28515625" customWidth="1"/>
    <col min="89" max="89" width="5.85546875" customWidth="1"/>
    <col min="90" max="91" width="5.5703125" customWidth="1"/>
    <col min="92" max="92" width="4.85546875" customWidth="1"/>
    <col min="93" max="93" width="5.5703125" customWidth="1"/>
    <col min="94" max="94" width="5.140625" customWidth="1"/>
    <col min="95" max="95" width="6" customWidth="1"/>
    <col min="96" max="96" width="4.42578125" customWidth="1"/>
    <col min="97" max="97" width="4.85546875" customWidth="1"/>
    <col min="107" max="107" width="12.140625" customWidth="1"/>
  </cols>
  <sheetData>
    <row r="1" spans="1:75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F1" s="24"/>
      <c r="AG1" s="24"/>
      <c r="AH1" s="24"/>
      <c r="AI1" s="24"/>
      <c r="AJ1" s="24"/>
      <c r="AK1" s="24"/>
      <c r="AL1" s="24"/>
      <c r="AM1" s="24"/>
      <c r="AN1" s="2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24"/>
      <c r="BA1" s="24"/>
      <c r="BB1" s="24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</row>
    <row r="2" spans="1:75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F2" s="24"/>
      <c r="AG2" s="24"/>
      <c r="AH2" s="24"/>
      <c r="AI2" s="24"/>
      <c r="AJ2" s="24"/>
      <c r="AK2" s="24"/>
      <c r="AL2" s="24"/>
      <c r="AM2" s="24"/>
      <c r="AN2" s="2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24"/>
      <c r="BA2" s="24"/>
      <c r="BB2" s="24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</row>
    <row r="3" spans="1:75" ht="24" customHeight="1">
      <c r="C3" s="59" t="s">
        <v>40</v>
      </c>
      <c r="E3" s="5"/>
      <c r="F3" s="5"/>
      <c r="G3" s="5"/>
      <c r="I3" s="85" t="str">
        <f>'MARK FOY RESULTS'!C3</f>
        <v>2019/2020 Mark Foy Championship</v>
      </c>
      <c r="J3" s="1"/>
      <c r="K3" s="1"/>
      <c r="M3" s="1"/>
      <c r="N3"/>
      <c r="O3" s="1"/>
      <c r="S3" s="6"/>
      <c r="V3" s="6" t="s">
        <v>25</v>
      </c>
      <c r="AC3" s="140">
        <f>DNC</f>
        <v>17</v>
      </c>
      <c r="AF3" s="44"/>
      <c r="AG3" s="44"/>
      <c r="AH3" s="44"/>
      <c r="AI3" s="44"/>
      <c r="AJ3" s="44"/>
      <c r="AK3" s="44"/>
      <c r="AL3" s="44"/>
      <c r="AM3" s="44"/>
      <c r="AN3" s="95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24"/>
      <c r="BA3" s="24"/>
      <c r="BB3" s="24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</row>
    <row r="4" spans="1:75">
      <c r="E4" s="5"/>
      <c r="F4" s="5"/>
      <c r="G4" s="5"/>
      <c r="I4" s="1"/>
      <c r="J4" s="1"/>
      <c r="K4" s="1"/>
      <c r="L4" s="1"/>
      <c r="M4" s="1"/>
      <c r="N4" s="1"/>
      <c r="O4" s="1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24"/>
      <c r="BA4" s="24"/>
      <c r="BB4" s="24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</row>
    <row r="5" spans="1:75" ht="15">
      <c r="C5" s="131" t="s">
        <v>118</v>
      </c>
      <c r="E5" s="5"/>
      <c r="F5" s="5"/>
      <c r="G5" s="5"/>
      <c r="I5" s="1"/>
      <c r="J5" s="1"/>
      <c r="K5" s="1"/>
      <c r="L5" s="1"/>
      <c r="M5" s="1"/>
      <c r="N5" s="1"/>
      <c r="O5" s="1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24"/>
      <c r="BA5" s="24"/>
      <c r="BB5" s="24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</row>
    <row r="6" spans="1:75">
      <c r="E6" s="5"/>
      <c r="F6" s="5"/>
      <c r="G6" s="5"/>
      <c r="I6" s="1"/>
      <c r="J6" s="1"/>
      <c r="K6" s="1"/>
      <c r="L6" s="1"/>
      <c r="M6" s="1"/>
      <c r="N6" s="1"/>
      <c r="O6" s="1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4"/>
      <c r="BA6" s="24"/>
      <c r="BB6" s="24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</row>
    <row r="7" spans="1:75" ht="20.25">
      <c r="C7" s="94" t="s">
        <v>141</v>
      </c>
      <c r="D7" s="159" t="str">
        <f>'MARK FOY RESULTS'!C4</f>
        <v>SUMMER Series</v>
      </c>
      <c r="J7" s="15"/>
      <c r="L7" s="17" t="str">
        <f>'MARK FOY RESULTS'!J4</f>
        <v>Every Tuesday &amp; Thursday  @ 15:30 - MF @ 16:00</v>
      </c>
      <c r="U7"/>
      <c r="W7" s="3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24"/>
      <c r="BA7" s="24"/>
      <c r="BB7" s="24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</row>
    <row r="8" spans="1:75">
      <c r="A8" s="22"/>
      <c r="E8" s="5"/>
      <c r="F8" s="5"/>
      <c r="G8" s="5"/>
      <c r="M8" s="1"/>
      <c r="AA8" s="24"/>
      <c r="AB8" s="24"/>
      <c r="AC8" s="2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225"/>
      <c r="BA8" s="225"/>
      <c r="BB8" s="225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</row>
    <row r="9" spans="1:75">
      <c r="A9" s="22"/>
      <c r="E9" s="401" t="s">
        <v>136</v>
      </c>
      <c r="F9" s="402"/>
      <c r="G9" s="403"/>
      <c r="M9" s="1"/>
      <c r="AA9" s="24"/>
      <c r="AB9" s="24"/>
      <c r="AC9" s="24"/>
      <c r="AD9" s="13"/>
      <c r="AE9" s="13"/>
      <c r="AF9" s="96"/>
      <c r="AG9" s="427"/>
      <c r="AH9" s="427"/>
      <c r="AI9" s="427"/>
      <c r="AJ9" s="427"/>
      <c r="AK9" s="427"/>
      <c r="AL9" s="427"/>
      <c r="AM9" s="427"/>
      <c r="AN9" s="427"/>
      <c r="AO9" s="24"/>
      <c r="AP9" s="96"/>
      <c r="AQ9" s="427"/>
      <c r="AR9" s="427"/>
      <c r="AS9" s="427"/>
      <c r="AT9" s="427"/>
      <c r="AU9" s="427"/>
      <c r="AV9" s="427"/>
      <c r="AW9" s="427"/>
      <c r="AX9" s="427"/>
      <c r="AY9" s="24"/>
      <c r="AZ9" s="96"/>
      <c r="BA9" s="24"/>
      <c r="BB9" s="24"/>
      <c r="BC9" s="427"/>
      <c r="BD9" s="427"/>
      <c r="BE9" s="427"/>
      <c r="BF9" s="427"/>
      <c r="BG9" s="427"/>
      <c r="BH9" s="427"/>
      <c r="BI9" s="427"/>
      <c r="BJ9" s="427"/>
      <c r="BK9" s="24"/>
      <c r="BL9" s="96"/>
      <c r="BM9" s="427"/>
      <c r="BN9" s="427"/>
      <c r="BO9" s="427"/>
      <c r="BP9" s="427"/>
      <c r="BQ9" s="427"/>
      <c r="BR9" s="427"/>
      <c r="BS9" s="427"/>
      <c r="BT9" s="427"/>
      <c r="BU9" s="24"/>
      <c r="BV9" s="96"/>
      <c r="BW9" s="164"/>
    </row>
    <row r="10" spans="1:75">
      <c r="A10" s="22"/>
      <c r="E10" s="25" t="s">
        <v>49</v>
      </c>
      <c r="F10" s="25" t="s">
        <v>50</v>
      </c>
      <c r="G10" s="25" t="s">
        <v>51</v>
      </c>
      <c r="M10" s="1"/>
      <c r="AA10" s="24"/>
      <c r="AB10" s="24"/>
      <c r="AC10" s="24"/>
      <c r="AD10" s="10"/>
      <c r="AE10" s="10"/>
      <c r="AF10" s="96"/>
      <c r="AG10" s="426"/>
      <c r="AH10" s="426"/>
      <c r="AI10" s="426"/>
      <c r="AJ10" s="24"/>
      <c r="AK10" s="24"/>
      <c r="AL10" s="426"/>
      <c r="AM10" s="426"/>
      <c r="AN10" s="426"/>
      <c r="AO10" s="24"/>
      <c r="AP10" s="96"/>
      <c r="AQ10" s="426"/>
      <c r="AR10" s="426"/>
      <c r="AS10" s="426"/>
      <c r="AT10" s="24"/>
      <c r="AU10" s="24"/>
      <c r="AV10" s="426"/>
      <c r="AW10" s="426"/>
      <c r="AX10" s="426"/>
      <c r="AY10" s="24"/>
      <c r="AZ10" s="96"/>
      <c r="BA10" s="24"/>
      <c r="BB10" s="24"/>
      <c r="BC10" s="426"/>
      <c r="BD10" s="426"/>
      <c r="BE10" s="426"/>
      <c r="BF10" s="24"/>
      <c r="BG10" s="24"/>
      <c r="BH10" s="426"/>
      <c r="BI10" s="426"/>
      <c r="BJ10" s="426"/>
      <c r="BK10" s="24"/>
      <c r="BL10" s="96"/>
      <c r="BM10" s="426"/>
      <c r="BN10" s="426"/>
      <c r="BO10" s="426"/>
      <c r="BP10" s="24"/>
      <c r="BQ10" s="24"/>
      <c r="BR10" s="426"/>
      <c r="BS10" s="426"/>
      <c r="BT10" s="426"/>
      <c r="BU10" s="24"/>
      <c r="BV10" s="96"/>
      <c r="BW10" s="161"/>
    </row>
    <row r="11" spans="1:75">
      <c r="A11" s="22"/>
      <c r="E11" s="66"/>
      <c r="F11" s="48"/>
      <c r="G11" s="49"/>
      <c r="M11" s="1"/>
      <c r="AA11" s="24"/>
      <c r="AB11" s="24"/>
      <c r="AC11" s="24"/>
      <c r="AD11" s="7"/>
      <c r="AE11" s="7"/>
      <c r="AF11" s="96"/>
      <c r="AG11" s="87"/>
      <c r="AH11" s="87"/>
      <c r="AI11" s="26"/>
      <c r="AJ11" s="24"/>
      <c r="AK11" s="24"/>
      <c r="AL11" s="87"/>
      <c r="AM11" s="87"/>
      <c r="AN11" s="26"/>
      <c r="AO11" s="26"/>
      <c r="AP11" s="97"/>
      <c r="AQ11" s="87"/>
      <c r="AR11" s="87"/>
      <c r="AS11" s="26"/>
      <c r="AT11" s="24"/>
      <c r="AU11" s="24"/>
      <c r="AV11" s="87"/>
      <c r="AW11" s="87"/>
      <c r="AX11" s="26"/>
      <c r="AY11" s="26"/>
      <c r="AZ11" s="98"/>
      <c r="BA11" s="24"/>
      <c r="BB11" s="24"/>
      <c r="BC11" s="87"/>
      <c r="BD11" s="87"/>
      <c r="BE11" s="26"/>
      <c r="BF11" s="24"/>
      <c r="BG11" s="24"/>
      <c r="BH11" s="87"/>
      <c r="BI11" s="87"/>
      <c r="BJ11" s="26"/>
      <c r="BK11" s="26"/>
      <c r="BL11" s="97"/>
      <c r="BM11" s="87"/>
      <c r="BN11" s="87"/>
      <c r="BO11" s="26"/>
      <c r="BP11" s="24"/>
      <c r="BQ11" s="24"/>
      <c r="BR11" s="87"/>
      <c r="BS11" s="87"/>
      <c r="BT11" s="26"/>
      <c r="BU11" s="26"/>
      <c r="BV11" s="97"/>
      <c r="BW11" s="87"/>
    </row>
    <row r="12" spans="1:75">
      <c r="A12" s="22"/>
      <c r="E12" s="5"/>
      <c r="F12" s="5"/>
      <c r="G12" s="5"/>
      <c r="M12" s="1"/>
      <c r="AA12" s="24"/>
      <c r="AB12" s="24"/>
      <c r="AC12" s="24"/>
      <c r="AD12" s="7"/>
      <c r="AE12" s="7"/>
      <c r="AF12" s="44"/>
      <c r="AG12" s="44"/>
      <c r="AH12" s="24"/>
      <c r="AI12" s="44"/>
      <c r="AJ12" s="44"/>
      <c r="AK12" s="44"/>
      <c r="AL12" s="44"/>
      <c r="AM12" s="24"/>
      <c r="AN12" s="44"/>
      <c r="AO12" s="44"/>
      <c r="AP12" s="97"/>
      <c r="AQ12" s="44"/>
      <c r="AR12" s="24"/>
      <c r="AS12" s="44"/>
      <c r="AT12" s="44"/>
      <c r="AU12" s="44"/>
      <c r="AV12" s="44"/>
      <c r="AW12" s="24"/>
      <c r="AX12" s="44"/>
      <c r="AY12" s="44"/>
      <c r="AZ12" s="98"/>
      <c r="BA12" s="24"/>
      <c r="BB12" s="24"/>
      <c r="BC12" s="44"/>
      <c r="BD12" s="24"/>
      <c r="BE12" s="44"/>
      <c r="BF12" s="44"/>
      <c r="BG12" s="44"/>
      <c r="BH12" s="44"/>
      <c r="BI12" s="24"/>
      <c r="BJ12" s="44"/>
      <c r="BK12" s="44"/>
      <c r="BL12" s="97"/>
      <c r="BM12" s="44"/>
      <c r="BN12" s="24"/>
      <c r="BO12" s="44"/>
      <c r="BP12" s="44"/>
      <c r="BQ12" s="44"/>
      <c r="BR12" s="44"/>
      <c r="BS12" s="24"/>
      <c r="BT12" s="44"/>
      <c r="BU12" s="44"/>
      <c r="BV12" s="97"/>
      <c r="BW12" s="44"/>
    </row>
    <row r="13" spans="1:75">
      <c r="A13" s="22"/>
      <c r="C13" t="s">
        <v>75</v>
      </c>
      <c r="D13" s="19" t="s">
        <v>263</v>
      </c>
      <c r="E13" s="5"/>
      <c r="M13" s="1"/>
      <c r="AA13" s="24"/>
      <c r="AB13" s="24"/>
      <c r="AC13" s="24"/>
      <c r="AD13" s="1" t="str">
        <f t="shared" ref="AD13:AD27" si="0">C13</f>
        <v>Graham Barker</v>
      </c>
      <c r="AF13" s="99"/>
      <c r="AG13" s="92"/>
      <c r="AH13" s="89"/>
      <c r="AI13" s="67"/>
      <c r="AJ13" s="93"/>
      <c r="AK13" s="99"/>
      <c r="AL13" s="92"/>
      <c r="AM13" s="89"/>
      <c r="AN13" s="68"/>
      <c r="AO13" s="93"/>
      <c r="AP13" s="99"/>
      <c r="AQ13" s="92"/>
      <c r="AR13" s="89"/>
      <c r="AS13" s="68"/>
      <c r="AT13" s="100"/>
      <c r="AU13" s="99"/>
      <c r="AV13" s="92"/>
      <c r="AW13" s="89"/>
      <c r="AX13" s="68"/>
      <c r="AY13" s="100"/>
      <c r="AZ13" s="99"/>
      <c r="BA13" s="76"/>
      <c r="BB13" s="76"/>
      <c r="BC13" s="92"/>
      <c r="BD13" s="89"/>
      <c r="BE13" s="68"/>
      <c r="BF13" s="100"/>
      <c r="BG13" s="99"/>
      <c r="BH13" s="92"/>
      <c r="BI13" s="89"/>
      <c r="BJ13" s="68"/>
      <c r="BK13" s="100"/>
      <c r="BL13" s="99"/>
      <c r="BM13" s="92"/>
      <c r="BN13" s="89"/>
      <c r="BO13" s="68"/>
      <c r="BP13" s="100"/>
      <c r="BQ13" s="99"/>
      <c r="BR13" s="92"/>
      <c r="BS13" s="89"/>
      <c r="BT13" s="68"/>
      <c r="BU13" s="100"/>
      <c r="BV13" s="99"/>
      <c r="BW13" s="92"/>
    </row>
    <row r="14" spans="1:75">
      <c r="A14" s="22"/>
      <c r="C14" s="165" t="s">
        <v>38</v>
      </c>
      <c r="D14" s="19" t="s">
        <v>242</v>
      </c>
      <c r="E14" s="5"/>
      <c r="M14" s="1"/>
      <c r="AA14" s="24"/>
      <c r="AB14" s="24"/>
      <c r="AC14" s="24"/>
      <c r="AD14" s="1" t="str">
        <f t="shared" si="0"/>
        <v>Greg Stenbeck</v>
      </c>
      <c r="AF14" s="99"/>
      <c r="AG14" s="92"/>
      <c r="AH14" s="89"/>
      <c r="AI14" s="67"/>
      <c r="AJ14" s="93"/>
      <c r="AK14" s="99"/>
      <c r="AL14" s="92"/>
      <c r="AM14" s="89"/>
      <c r="AN14" s="68"/>
      <c r="AO14" s="100"/>
      <c r="AP14" s="99"/>
      <c r="AQ14" s="92"/>
      <c r="AR14" s="89"/>
      <c r="AS14" s="68"/>
      <c r="AT14" s="93"/>
      <c r="AU14" s="99"/>
      <c r="AV14" s="92"/>
      <c r="AW14" s="89"/>
      <c r="AX14" s="68"/>
      <c r="AY14" s="100"/>
      <c r="AZ14" s="99"/>
      <c r="BA14" s="76"/>
      <c r="BB14" s="76"/>
      <c r="BC14" s="92"/>
      <c r="BD14" s="89"/>
      <c r="BE14" s="68"/>
      <c r="BF14" s="93"/>
      <c r="BG14" s="99"/>
      <c r="BH14" s="92"/>
      <c r="BI14" s="89"/>
      <c r="BJ14" s="68"/>
      <c r="BK14" s="100"/>
      <c r="BL14" s="99"/>
      <c r="BM14" s="92"/>
      <c r="BN14" s="89"/>
      <c r="BO14" s="68"/>
      <c r="BP14" s="93"/>
      <c r="BQ14" s="99"/>
      <c r="BR14" s="92"/>
      <c r="BS14" s="89"/>
      <c r="BT14" s="68"/>
      <c r="BU14" s="100"/>
      <c r="BV14" s="99"/>
      <c r="BW14" s="92"/>
    </row>
    <row r="15" spans="1:75">
      <c r="A15" s="22"/>
      <c r="C15" t="s">
        <v>138</v>
      </c>
      <c r="D15" s="19" t="s">
        <v>253</v>
      </c>
      <c r="E15" s="5"/>
      <c r="M15" s="1"/>
      <c r="AA15" s="24"/>
      <c r="AB15" s="24"/>
      <c r="AC15" s="24"/>
      <c r="AD15" s="1" t="str">
        <f t="shared" si="0"/>
        <v>John Rountree</v>
      </c>
      <c r="AF15" s="99"/>
      <c r="AG15" s="92"/>
      <c r="AH15" s="89"/>
      <c r="AI15" s="68"/>
      <c r="AJ15" s="93"/>
      <c r="AK15" s="99"/>
      <c r="AL15" s="92"/>
      <c r="AM15" s="89"/>
      <c r="AN15" s="67"/>
      <c r="AO15" s="100"/>
      <c r="AP15" s="99"/>
      <c r="AQ15" s="92"/>
      <c r="AR15" s="89"/>
      <c r="AS15" s="67"/>
      <c r="AT15" s="100"/>
      <c r="AU15" s="99"/>
      <c r="AV15" s="92"/>
      <c r="AW15" s="89"/>
      <c r="AX15" s="67"/>
      <c r="AY15" s="93"/>
      <c r="AZ15" s="99"/>
      <c r="BA15" s="76"/>
      <c r="BB15" s="76"/>
      <c r="BC15" s="92"/>
      <c r="BD15" s="89"/>
      <c r="BE15" s="67"/>
      <c r="BF15" s="100"/>
      <c r="BG15" s="99"/>
      <c r="BH15" s="92"/>
      <c r="BI15" s="89"/>
      <c r="BJ15" s="67"/>
      <c r="BK15" s="93"/>
      <c r="BL15" s="99"/>
      <c r="BM15" s="92"/>
      <c r="BN15" s="89"/>
      <c r="BO15" s="67"/>
      <c r="BP15" s="100"/>
      <c r="BQ15" s="99"/>
      <c r="BR15" s="92"/>
      <c r="BS15" s="89"/>
      <c r="BT15" s="67"/>
      <c r="BU15" s="93"/>
      <c r="BV15" s="99"/>
      <c r="BW15" s="92"/>
    </row>
    <row r="16" spans="1:75">
      <c r="A16" s="22"/>
      <c r="C16" t="s">
        <v>237</v>
      </c>
      <c r="D16" s="19" t="s">
        <v>254</v>
      </c>
      <c r="E16" s="5"/>
      <c r="M16" s="1"/>
      <c r="AA16" s="24"/>
      <c r="AB16" s="24"/>
      <c r="AC16" s="24"/>
      <c r="AD16" s="1" t="str">
        <f t="shared" si="0"/>
        <v>Reuben Muir</v>
      </c>
      <c r="AF16" s="99"/>
      <c r="AG16" s="92"/>
      <c r="AH16" s="89"/>
      <c r="AI16" s="68"/>
      <c r="AJ16" s="100"/>
      <c r="AK16" s="103"/>
      <c r="AL16" s="92"/>
      <c r="AM16" s="89"/>
      <c r="AN16" s="68"/>
      <c r="AO16" s="100"/>
      <c r="AP16" s="103"/>
      <c r="AQ16" s="92"/>
      <c r="AR16" s="89"/>
      <c r="AS16" s="68"/>
      <c r="AT16" s="100"/>
      <c r="AU16" s="103"/>
      <c r="AV16" s="92"/>
      <c r="AW16" s="89"/>
      <c r="AX16" s="68"/>
      <c r="AY16" s="100"/>
      <c r="AZ16" s="103"/>
      <c r="BA16" s="76"/>
      <c r="BB16" s="76"/>
      <c r="BC16" s="92"/>
      <c r="BD16" s="89"/>
      <c r="BE16" s="68"/>
      <c r="BF16" s="100"/>
      <c r="BG16" s="103"/>
      <c r="BH16" s="92"/>
      <c r="BI16" s="89"/>
      <c r="BJ16" s="68"/>
      <c r="BK16" s="100"/>
      <c r="BL16" s="103"/>
      <c r="BM16" s="92"/>
      <c r="BN16" s="89"/>
      <c r="BO16" s="68"/>
      <c r="BP16" s="100"/>
      <c r="BQ16" s="103"/>
      <c r="BR16" s="92"/>
      <c r="BS16" s="89"/>
      <c r="BT16" s="68"/>
      <c r="BU16" s="100"/>
      <c r="BV16" s="103"/>
      <c r="BW16" s="92"/>
    </row>
    <row r="17" spans="1:75">
      <c r="A17" s="22"/>
      <c r="C17" s="21" t="s">
        <v>190</v>
      </c>
      <c r="D17" s="19" t="s">
        <v>228</v>
      </c>
      <c r="E17" s="5"/>
      <c r="M17" s="1"/>
      <c r="AA17" s="24"/>
      <c r="AB17" s="24"/>
      <c r="AC17" s="24"/>
      <c r="AD17" s="1" t="str">
        <f t="shared" si="0"/>
        <v>Ross McClew</v>
      </c>
      <c r="AF17" s="99"/>
      <c r="AG17" s="92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108"/>
      <c r="AW17" s="108"/>
      <c r="AX17" s="89"/>
      <c r="AY17" s="89"/>
      <c r="AZ17" s="89"/>
      <c r="BA17" s="89"/>
      <c r="BB17" s="89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76"/>
      <c r="BO17" s="76"/>
      <c r="BP17" s="76"/>
      <c r="BQ17" s="76"/>
      <c r="BR17" s="101"/>
      <c r="BS17" s="101"/>
      <c r="BT17" s="101"/>
      <c r="BU17" s="101"/>
      <c r="BV17" s="101"/>
      <c r="BW17" s="101"/>
    </row>
    <row r="18" spans="1:75">
      <c r="A18" s="22"/>
      <c r="C18" t="s">
        <v>158</v>
      </c>
      <c r="D18" s="19" t="s">
        <v>244</v>
      </c>
      <c r="E18" s="5"/>
      <c r="M18" s="1"/>
      <c r="AA18" s="24"/>
      <c r="AB18" s="24"/>
      <c r="AC18" s="24"/>
      <c r="AD18" s="1" t="str">
        <f t="shared" si="0"/>
        <v>Bruce Watson</v>
      </c>
      <c r="AF18" s="99"/>
      <c r="AG18" s="92"/>
      <c r="AH18" s="89"/>
      <c r="AI18" s="68"/>
      <c r="AJ18" s="100"/>
      <c r="AK18" s="99"/>
      <c r="AL18" s="92"/>
      <c r="AM18" s="89"/>
      <c r="AN18" s="67"/>
      <c r="AO18" s="100"/>
      <c r="AP18" s="99"/>
      <c r="AQ18" s="92"/>
      <c r="AR18" s="89"/>
      <c r="AS18" s="68"/>
      <c r="AT18" s="93"/>
      <c r="AU18" s="99"/>
      <c r="AV18" s="92"/>
      <c r="AW18" s="89"/>
      <c r="AX18" s="68"/>
      <c r="AY18" s="102"/>
      <c r="AZ18" s="99"/>
      <c r="BA18" s="90"/>
      <c r="BB18" s="90"/>
      <c r="BC18" s="92"/>
      <c r="BD18" s="89"/>
      <c r="BE18" s="67"/>
      <c r="BF18" s="100"/>
      <c r="BG18" s="99"/>
      <c r="BH18" s="92"/>
      <c r="BI18" s="89"/>
      <c r="BJ18" s="68"/>
      <c r="BK18" s="102"/>
      <c r="BL18" s="99"/>
      <c r="BM18" s="92"/>
      <c r="BN18" s="89"/>
      <c r="BO18" s="68"/>
      <c r="BP18" s="100"/>
      <c r="BQ18" s="99"/>
      <c r="BR18" s="92"/>
      <c r="BS18" s="89"/>
      <c r="BT18" s="68"/>
      <c r="BU18" s="102"/>
      <c r="BV18" s="99"/>
      <c r="BW18" s="92"/>
    </row>
    <row r="19" spans="1:75">
      <c r="A19" s="22"/>
      <c r="C19" s="21" t="s">
        <v>36</v>
      </c>
      <c r="D19" s="19" t="s">
        <v>30</v>
      </c>
      <c r="E19" s="5"/>
      <c r="H19" s="65"/>
      <c r="M19" s="1"/>
      <c r="AA19" s="24"/>
      <c r="AB19" s="24"/>
      <c r="AC19" s="24"/>
      <c r="AD19" s="1" t="str">
        <f t="shared" si="0"/>
        <v>Chris Morton</v>
      </c>
      <c r="AF19" s="99"/>
      <c r="AG19" s="92"/>
      <c r="AH19" s="89"/>
      <c r="AI19" s="67"/>
      <c r="AJ19" s="93"/>
      <c r="AK19" s="99"/>
      <c r="AL19" s="92"/>
      <c r="AM19" s="89"/>
      <c r="AN19" s="68"/>
      <c r="AO19" s="89"/>
      <c r="AP19" s="99"/>
      <c r="AQ19" s="92"/>
      <c r="AR19" s="89"/>
      <c r="AS19" s="67"/>
      <c r="AT19" s="93"/>
      <c r="AU19" s="99"/>
      <c r="AV19" s="92"/>
      <c r="AW19" s="89"/>
      <c r="AX19" s="67"/>
      <c r="AY19" s="89"/>
      <c r="AZ19" s="99"/>
      <c r="BA19" s="76"/>
      <c r="BB19" s="76"/>
      <c r="BC19" s="92"/>
      <c r="BD19" s="89"/>
      <c r="BE19" s="67"/>
      <c r="BF19" s="100"/>
      <c r="BG19" s="99"/>
      <c r="BH19" s="92"/>
      <c r="BI19" s="89"/>
      <c r="BJ19" s="68"/>
      <c r="BK19" s="89"/>
      <c r="BL19" s="99"/>
      <c r="BM19" s="92"/>
      <c r="BN19" s="89"/>
      <c r="BO19" s="67"/>
      <c r="BP19" s="100"/>
      <c r="BQ19" s="99"/>
      <c r="BR19" s="92"/>
      <c r="BS19" s="89"/>
      <c r="BT19" s="68"/>
      <c r="BU19" s="89"/>
      <c r="BV19" s="99"/>
      <c r="BW19" s="92"/>
    </row>
    <row r="20" spans="1:75">
      <c r="A20" s="22"/>
      <c r="C20" s="160" t="s">
        <v>10</v>
      </c>
      <c r="D20" s="19" t="s">
        <v>231</v>
      </c>
      <c r="E20" s="5"/>
      <c r="L20" s="6" t="s">
        <v>167</v>
      </c>
      <c r="M20" s="11"/>
      <c r="N20" s="6"/>
      <c r="O20" s="6"/>
      <c r="P20" s="6"/>
      <c r="AA20" s="24"/>
      <c r="AB20" s="24"/>
      <c r="AC20" s="24"/>
      <c r="AD20" s="1" t="str">
        <f t="shared" si="0"/>
        <v>Greg Paul</v>
      </c>
      <c r="AF20" s="103"/>
      <c r="AG20" s="92"/>
      <c r="AH20" s="89"/>
      <c r="AI20" s="67"/>
      <c r="AJ20" s="104"/>
      <c r="AK20" s="99"/>
      <c r="AL20" s="92"/>
      <c r="AM20" s="89"/>
      <c r="AN20" s="68"/>
      <c r="AO20" s="102"/>
      <c r="AP20" s="99"/>
      <c r="AQ20" s="92"/>
      <c r="AR20" s="89"/>
      <c r="AS20" s="68"/>
      <c r="AT20" s="104"/>
      <c r="AU20" s="99"/>
      <c r="AV20" s="92"/>
      <c r="AW20" s="89"/>
      <c r="AX20" s="68"/>
      <c r="AY20" s="102"/>
      <c r="AZ20" s="99"/>
      <c r="BA20" s="76"/>
      <c r="BB20" s="76"/>
      <c r="BC20" s="92"/>
      <c r="BD20" s="89"/>
      <c r="BE20" s="68"/>
      <c r="BF20" s="104"/>
      <c r="BG20" s="99"/>
      <c r="BH20" s="92"/>
      <c r="BI20" s="89"/>
      <c r="BJ20" s="68"/>
      <c r="BK20" s="102"/>
      <c r="BL20" s="99"/>
      <c r="BM20" s="92"/>
      <c r="BN20" s="89"/>
      <c r="BO20" s="68"/>
      <c r="BP20" s="104"/>
      <c r="BQ20" s="99"/>
      <c r="BR20" s="92"/>
      <c r="BS20" s="89"/>
      <c r="BT20" s="68"/>
      <c r="BU20" s="102"/>
      <c r="BV20" s="99"/>
      <c r="BW20" s="92"/>
    </row>
    <row r="21" spans="1:75">
      <c r="A21" s="22"/>
      <c r="C21" s="160" t="s">
        <v>154</v>
      </c>
      <c r="D21" s="19" t="s">
        <v>246</v>
      </c>
      <c r="E21" s="5"/>
      <c r="M21" s="1"/>
      <c r="AA21" s="24"/>
      <c r="AB21" s="24"/>
      <c r="AC21" s="24"/>
      <c r="AD21" s="1" t="str">
        <f t="shared" si="0"/>
        <v>John Macaulay</v>
      </c>
      <c r="AF21" s="89"/>
      <c r="AG21" s="89"/>
      <c r="AH21" s="89"/>
      <c r="AI21" s="67"/>
      <c r="AJ21" s="93"/>
      <c r="AK21" s="99"/>
      <c r="AL21" s="92"/>
      <c r="AM21" s="89"/>
      <c r="AN21" s="106"/>
      <c r="AO21" s="100"/>
      <c r="AP21" s="99"/>
      <c r="AQ21" s="92"/>
      <c r="AR21" s="89"/>
      <c r="AS21" s="68"/>
      <c r="AT21" s="93"/>
      <c r="AU21" s="99"/>
      <c r="AV21" s="92"/>
      <c r="AW21" s="89"/>
      <c r="AX21" s="106"/>
      <c r="AY21" s="100"/>
      <c r="AZ21" s="99"/>
      <c r="BA21" s="76"/>
      <c r="BB21" s="76"/>
      <c r="BC21" s="92"/>
      <c r="BD21" s="89"/>
      <c r="BE21" s="68"/>
      <c r="BF21" s="93"/>
      <c r="BG21" s="99"/>
      <c r="BH21" s="92"/>
      <c r="BI21" s="89"/>
      <c r="BJ21" s="68"/>
      <c r="BK21" s="100"/>
      <c r="BL21" s="99"/>
      <c r="BM21" s="92"/>
      <c r="BN21" s="89"/>
      <c r="BO21" s="68"/>
      <c r="BP21" s="100"/>
      <c r="BQ21" s="99"/>
      <c r="BR21" s="92"/>
      <c r="BS21" s="89"/>
      <c r="BT21" s="68"/>
      <c r="BU21" s="100"/>
      <c r="BV21" s="99"/>
      <c r="BW21" s="92"/>
    </row>
    <row r="22" spans="1:75">
      <c r="A22" s="22"/>
      <c r="C22" s="160" t="s">
        <v>112</v>
      </c>
      <c r="D22" s="19" t="s">
        <v>245</v>
      </c>
      <c r="E22" s="5"/>
      <c r="M22" s="1"/>
      <c r="AA22" s="24"/>
      <c r="AB22" s="24"/>
      <c r="AC22" s="24"/>
      <c r="AD22" s="1" t="str">
        <f t="shared" si="0"/>
        <v>Neville Paul</v>
      </c>
      <c r="AF22" s="89"/>
      <c r="AG22" s="89"/>
      <c r="AH22" s="89"/>
      <c r="AI22" s="68"/>
      <c r="AJ22" s="100"/>
      <c r="AK22" s="103"/>
      <c r="AL22" s="92"/>
      <c r="AM22" s="89"/>
      <c r="AN22" s="67"/>
      <c r="AO22" s="93"/>
      <c r="AP22" s="103"/>
      <c r="AQ22" s="92"/>
      <c r="AR22" s="89"/>
      <c r="AS22" s="67"/>
      <c r="AT22" s="93"/>
      <c r="AU22" s="103"/>
      <c r="AV22" s="92"/>
      <c r="AW22" s="89"/>
      <c r="AX22" s="68"/>
      <c r="AY22" s="93"/>
      <c r="AZ22" s="103"/>
      <c r="BA22" s="76"/>
      <c r="BB22" s="76"/>
      <c r="BC22" s="92"/>
      <c r="BD22" s="89"/>
      <c r="BE22" s="67"/>
      <c r="BF22" s="93"/>
      <c r="BG22" s="103"/>
      <c r="BH22" s="92"/>
      <c r="BI22" s="89"/>
      <c r="BJ22" s="68"/>
      <c r="BK22" s="93"/>
      <c r="BL22" s="103"/>
      <c r="BM22" s="92"/>
      <c r="BN22" s="89"/>
      <c r="BO22" s="67"/>
      <c r="BP22" s="93"/>
      <c r="BQ22" s="103"/>
      <c r="BR22" s="92"/>
      <c r="BS22" s="89"/>
      <c r="BT22" s="68"/>
      <c r="BU22" s="93"/>
      <c r="BV22" s="103"/>
      <c r="BW22" s="92"/>
    </row>
    <row r="23" spans="1:75">
      <c r="A23" s="22"/>
      <c r="C23" t="s">
        <v>147</v>
      </c>
      <c r="D23" s="19" t="s">
        <v>265</v>
      </c>
      <c r="E23" s="5"/>
      <c r="M23" s="1"/>
      <c r="AA23" s="24"/>
      <c r="AB23" s="24"/>
      <c r="AC23" s="24"/>
      <c r="AD23" s="1" t="str">
        <f>C23</f>
        <v>Tom Speed</v>
      </c>
      <c r="AF23" s="103"/>
      <c r="AG23" s="92"/>
      <c r="AH23" s="89"/>
      <c r="AI23" s="68"/>
      <c r="AJ23" s="100"/>
      <c r="AK23" s="103"/>
      <c r="AL23" s="92"/>
      <c r="AM23" s="89"/>
      <c r="AN23" s="67"/>
      <c r="AO23" s="93"/>
      <c r="AP23" s="103"/>
      <c r="AQ23" s="92"/>
      <c r="AR23" s="89"/>
      <c r="AS23" s="67"/>
      <c r="AT23" s="93"/>
      <c r="AU23" s="103"/>
      <c r="AV23" s="92"/>
      <c r="AW23" s="89"/>
      <c r="AX23" s="68"/>
      <c r="AY23" s="93"/>
      <c r="AZ23" s="103"/>
      <c r="BA23" s="76"/>
      <c r="BB23" s="76"/>
      <c r="BC23" s="92"/>
      <c r="BD23" s="89"/>
      <c r="BE23" s="67"/>
      <c r="BF23" s="93"/>
      <c r="BG23" s="103"/>
      <c r="BH23" s="92"/>
      <c r="BI23" s="89"/>
      <c r="BJ23" s="68"/>
      <c r="BK23" s="93"/>
      <c r="BL23" s="103"/>
      <c r="BM23" s="92"/>
      <c r="BN23" s="89"/>
      <c r="BO23" s="67"/>
      <c r="BP23" s="93"/>
      <c r="BQ23" s="103"/>
      <c r="BR23" s="92"/>
      <c r="BS23" s="89"/>
      <c r="BT23" s="68"/>
      <c r="BU23" s="93"/>
      <c r="BV23" s="103"/>
      <c r="BW23" s="92"/>
    </row>
    <row r="24" spans="1:75">
      <c r="A24" s="22"/>
      <c r="C24" s="21" t="s">
        <v>19</v>
      </c>
      <c r="D24" s="19" t="s">
        <v>250</v>
      </c>
      <c r="E24" s="5"/>
      <c r="M24" s="1"/>
      <c r="AA24" s="24"/>
      <c r="AB24" s="24"/>
      <c r="AC24" s="24"/>
      <c r="AD24" s="24" t="str">
        <f>C24</f>
        <v>Tony Park</v>
      </c>
      <c r="AE24" s="24"/>
      <c r="AF24" s="103"/>
      <c r="AG24" s="92"/>
      <c r="AH24" s="89"/>
      <c r="AI24" s="67"/>
      <c r="AJ24" s="93"/>
      <c r="AK24" s="103"/>
      <c r="AL24" s="92"/>
      <c r="AM24" s="91"/>
      <c r="AN24" s="68"/>
      <c r="AO24" s="93"/>
      <c r="AP24" s="103"/>
      <c r="AQ24" s="92"/>
      <c r="AR24" s="89"/>
      <c r="AS24" s="68"/>
      <c r="AT24" s="93"/>
      <c r="AU24" s="103"/>
      <c r="AV24" s="92"/>
      <c r="AW24" s="91"/>
      <c r="AX24" s="67"/>
      <c r="AY24" s="100"/>
      <c r="AZ24" s="103"/>
      <c r="BA24" s="76"/>
      <c r="BB24" s="76"/>
      <c r="BC24" s="92"/>
      <c r="BD24" s="89"/>
      <c r="BE24" s="68"/>
      <c r="BF24" s="93"/>
      <c r="BG24" s="103"/>
      <c r="BH24" s="92"/>
      <c r="BI24" s="91"/>
      <c r="BJ24" s="67"/>
      <c r="BK24" s="100"/>
      <c r="BL24" s="103"/>
      <c r="BM24" s="92"/>
      <c r="BN24" s="89"/>
      <c r="BO24" s="67"/>
      <c r="BP24" s="93"/>
      <c r="BQ24" s="103"/>
      <c r="BR24" s="92"/>
      <c r="BS24" s="91"/>
      <c r="BT24" s="67"/>
      <c r="BU24" s="93"/>
      <c r="BV24" s="103"/>
      <c r="BW24" s="92"/>
    </row>
    <row r="25" spans="1:75">
      <c r="A25" s="22"/>
      <c r="C25" s="21" t="s">
        <v>31</v>
      </c>
      <c r="D25" s="19" t="s">
        <v>243</v>
      </c>
      <c r="E25" s="5"/>
      <c r="M25" s="1"/>
      <c r="AA25" s="24"/>
      <c r="AB25" s="24"/>
      <c r="AC25" s="24"/>
      <c r="AD25" s="1" t="str">
        <f t="shared" si="0"/>
        <v>Wayne Williamson</v>
      </c>
      <c r="AF25" s="89"/>
      <c r="AG25" s="89"/>
      <c r="AH25" s="89"/>
      <c r="AI25" s="68"/>
      <c r="AJ25" s="100"/>
      <c r="AK25" s="103"/>
      <c r="AL25" s="105"/>
      <c r="AM25" s="89"/>
      <c r="AN25" s="68"/>
      <c r="AO25" s="100"/>
      <c r="AP25" s="103"/>
      <c r="AQ25" s="92"/>
      <c r="AR25" s="89"/>
      <c r="AS25" s="68"/>
      <c r="AT25" s="100"/>
      <c r="AU25" s="103"/>
      <c r="AV25" s="105"/>
      <c r="AW25" s="89"/>
      <c r="AX25" s="68"/>
      <c r="AY25" s="100"/>
      <c r="AZ25" s="103"/>
      <c r="BA25" s="76"/>
      <c r="BB25" s="76"/>
      <c r="BC25" s="92"/>
      <c r="BD25" s="89"/>
      <c r="BE25" s="68"/>
      <c r="BF25" s="100"/>
      <c r="BG25" s="103"/>
      <c r="BH25" s="105"/>
      <c r="BI25" s="89"/>
      <c r="BJ25" s="68"/>
      <c r="BK25" s="100"/>
      <c r="BL25" s="103"/>
      <c r="BM25" s="92"/>
      <c r="BN25" s="89"/>
      <c r="BO25" s="68"/>
      <c r="BP25" s="100"/>
      <c r="BQ25" s="103"/>
      <c r="BR25" s="105"/>
      <c r="BS25" s="89"/>
      <c r="BT25" s="68"/>
      <c r="BU25" s="100"/>
      <c r="BV25" s="103"/>
      <c r="BW25" s="92"/>
    </row>
    <row r="26" spans="1:75">
      <c r="A26" s="22"/>
      <c r="C26" t="s">
        <v>103</v>
      </c>
      <c r="D26" s="19" t="s">
        <v>252</v>
      </c>
      <c r="E26" s="5"/>
      <c r="M26" s="1"/>
      <c r="AA26" s="24"/>
      <c r="AB26" s="24"/>
      <c r="AC26" s="24"/>
      <c r="AD26" s="1" t="str">
        <f t="shared" si="0"/>
        <v>Ian Kohler</v>
      </c>
      <c r="AF26" s="103"/>
      <c r="AG26" s="92"/>
      <c r="AH26" s="89"/>
      <c r="AI26" s="68"/>
      <c r="AJ26" s="100"/>
      <c r="AK26" s="103"/>
      <c r="AL26" s="92"/>
      <c r="AM26" s="89"/>
      <c r="AN26" s="67"/>
      <c r="AO26" s="93"/>
      <c r="AP26" s="103"/>
      <c r="AQ26" s="92"/>
      <c r="AR26" s="89"/>
      <c r="AS26" s="67"/>
      <c r="AT26" s="93"/>
      <c r="AU26" s="103"/>
      <c r="AV26" s="92"/>
      <c r="AW26" s="89"/>
      <c r="AX26" s="68"/>
      <c r="AY26" s="93"/>
      <c r="AZ26" s="103"/>
      <c r="BA26" s="76"/>
      <c r="BB26" s="76"/>
      <c r="BC26" s="92"/>
      <c r="BD26" s="89"/>
      <c r="BE26" s="67"/>
      <c r="BF26" s="93"/>
      <c r="BG26" s="103"/>
      <c r="BH26" s="92"/>
      <c r="BI26" s="89"/>
      <c r="BJ26" s="68"/>
      <c r="BK26" s="93"/>
      <c r="BL26" s="103"/>
      <c r="BM26" s="92"/>
      <c r="BN26" s="89"/>
      <c r="BO26" s="67"/>
      <c r="BP26" s="93"/>
      <c r="BQ26" s="103"/>
      <c r="BR26" s="92"/>
      <c r="BS26" s="89"/>
      <c r="BT26" s="68"/>
      <c r="BU26" s="93"/>
      <c r="BV26" s="103"/>
      <c r="BW26" s="92"/>
    </row>
    <row r="27" spans="1:75">
      <c r="A27" s="22"/>
      <c r="C27" s="165" t="s">
        <v>194</v>
      </c>
      <c r="D27" s="19" t="s">
        <v>229</v>
      </c>
      <c r="E27" s="5"/>
      <c r="M27" s="1"/>
      <c r="AA27" s="24"/>
      <c r="AB27" s="24"/>
      <c r="AC27" s="24"/>
      <c r="AD27" s="1" t="str">
        <f t="shared" si="0"/>
        <v>Phil Ruddenklau</v>
      </c>
      <c r="AF27" s="103"/>
      <c r="AG27" s="92"/>
      <c r="AH27" s="89"/>
      <c r="AI27" s="68"/>
      <c r="AJ27" s="100"/>
      <c r="AK27" s="103"/>
      <c r="AL27" s="92"/>
      <c r="AM27" s="89"/>
      <c r="AN27" s="67"/>
      <c r="AO27" s="93"/>
      <c r="AP27" s="103"/>
      <c r="AQ27" s="92"/>
      <c r="AR27" s="89"/>
      <c r="AS27" s="67"/>
      <c r="AT27" s="93"/>
      <c r="AU27" s="103"/>
      <c r="AV27" s="92"/>
      <c r="AW27" s="89"/>
      <c r="AX27" s="68"/>
      <c r="AY27" s="93"/>
      <c r="AZ27" s="103"/>
      <c r="BA27" s="76"/>
      <c r="BB27" s="76"/>
      <c r="BC27" s="92"/>
      <c r="BD27" s="89"/>
      <c r="BE27" s="67"/>
      <c r="BF27" s="93"/>
      <c r="BG27" s="103"/>
      <c r="BH27" s="92"/>
      <c r="BI27" s="89"/>
      <c r="BJ27" s="68"/>
      <c r="BK27" s="93"/>
      <c r="BL27" s="103"/>
      <c r="BM27" s="92"/>
      <c r="BN27" s="89"/>
      <c r="BO27" s="67"/>
      <c r="BP27" s="93"/>
      <c r="BQ27" s="103"/>
      <c r="BR27" s="92"/>
      <c r="BS27" s="89"/>
      <c r="BT27" s="68"/>
      <c r="BU27" s="93"/>
      <c r="BV27" s="103"/>
      <c r="BW27" s="92"/>
    </row>
    <row r="28" spans="1:75">
      <c r="A28" s="22"/>
      <c r="C28" s="21" t="s">
        <v>9</v>
      </c>
      <c r="D28" s="19" t="s">
        <v>232</v>
      </c>
      <c r="E28" s="5"/>
      <c r="M28" s="1"/>
      <c r="AA28" s="24"/>
      <c r="AB28" s="24"/>
      <c r="AC28" s="24"/>
      <c r="AD28" s="1" t="str">
        <f t="shared" ref="AD28:AD41" si="1">C28</f>
        <v>Ray Nixon</v>
      </c>
      <c r="AF28" s="103"/>
      <c r="AG28" s="92"/>
      <c r="AH28" s="89"/>
      <c r="AI28" s="68"/>
      <c r="AJ28" s="100"/>
      <c r="AK28" s="103"/>
      <c r="AL28" s="92"/>
      <c r="AM28" s="89"/>
      <c r="AN28" s="67"/>
      <c r="AO28" s="93"/>
      <c r="AP28" s="103"/>
      <c r="AQ28" s="92"/>
      <c r="AR28" s="89"/>
      <c r="AS28" s="67"/>
      <c r="AT28" s="93"/>
      <c r="AU28" s="103"/>
      <c r="AV28" s="92"/>
      <c r="AW28" s="89"/>
      <c r="AX28" s="68"/>
      <c r="AY28" s="93"/>
      <c r="AZ28" s="103"/>
      <c r="BA28" s="76"/>
      <c r="BB28" s="76"/>
      <c r="BC28" s="92"/>
      <c r="BD28" s="89"/>
      <c r="BE28" s="67"/>
      <c r="BF28" s="93"/>
      <c r="BG28" s="103"/>
      <c r="BH28" s="92"/>
      <c r="BI28" s="89"/>
      <c r="BJ28" s="68"/>
      <c r="BK28" s="93"/>
      <c r="BL28" s="103"/>
      <c r="BM28" s="92"/>
      <c r="BN28" s="89"/>
      <c r="BO28" s="67"/>
      <c r="BP28" s="93"/>
      <c r="BQ28" s="103"/>
      <c r="BR28" s="92"/>
      <c r="BS28" s="89"/>
      <c r="BT28" s="68"/>
      <c r="BU28" s="93"/>
      <c r="BV28" s="103"/>
      <c r="BW28" s="92"/>
    </row>
    <row r="29" spans="1:75">
      <c r="A29" s="22"/>
      <c r="C29" t="s">
        <v>101</v>
      </c>
      <c r="D29" s="19" t="s">
        <v>255</v>
      </c>
      <c r="E29" s="5"/>
      <c r="M29" s="1"/>
      <c r="AA29" s="24"/>
      <c r="AB29" s="24"/>
      <c r="AC29" s="24"/>
      <c r="AD29" s="1" t="str">
        <f t="shared" si="1"/>
        <v>Barrie Campbell</v>
      </c>
      <c r="AF29" s="103"/>
      <c r="AG29" s="92"/>
      <c r="AH29" s="89"/>
      <c r="AI29" s="68"/>
      <c r="AJ29" s="100"/>
      <c r="AK29" s="103"/>
      <c r="AL29" s="92"/>
      <c r="AM29" s="89"/>
      <c r="AN29" s="67"/>
      <c r="AO29" s="93"/>
      <c r="AP29" s="103"/>
      <c r="AQ29" s="92"/>
      <c r="AR29" s="89"/>
      <c r="AS29" s="67"/>
      <c r="AT29" s="93"/>
      <c r="AU29" s="103"/>
      <c r="AV29" s="92"/>
      <c r="AW29" s="89"/>
      <c r="AX29" s="68"/>
      <c r="AY29" s="93"/>
      <c r="AZ29" s="103"/>
      <c r="BA29" s="76"/>
      <c r="BB29" s="76"/>
      <c r="BC29" s="92"/>
      <c r="BD29" s="89"/>
      <c r="BE29" s="67"/>
      <c r="BF29" s="93"/>
      <c r="BG29" s="103"/>
      <c r="BH29" s="92"/>
      <c r="BI29" s="89"/>
      <c r="BJ29" s="68"/>
      <c r="BK29" s="93"/>
      <c r="BL29" s="103"/>
      <c r="BM29" s="92"/>
      <c r="BN29" s="89"/>
      <c r="BO29" s="67"/>
      <c r="BP29" s="93"/>
      <c r="BQ29" s="103"/>
      <c r="BR29" s="92"/>
      <c r="BS29" s="89"/>
      <c r="BT29" s="68"/>
      <c r="BU29" s="93"/>
      <c r="BV29" s="103"/>
      <c r="BW29" s="92"/>
    </row>
    <row r="30" spans="1:75">
      <c r="A30" s="22"/>
      <c r="C30" s="165" t="s">
        <v>234</v>
      </c>
      <c r="D30" s="19" t="s">
        <v>261</v>
      </c>
      <c r="E30" s="5"/>
      <c r="M30" s="1"/>
      <c r="AA30" s="24"/>
      <c r="AB30" s="24"/>
      <c r="AC30" s="24"/>
      <c r="AD30" s="1" t="str">
        <f t="shared" si="1"/>
        <v>Bob Blakey</v>
      </c>
      <c r="AF30" s="103"/>
      <c r="AG30" s="92"/>
      <c r="AH30" s="89"/>
      <c r="AI30" s="68"/>
      <c r="AJ30" s="100"/>
      <c r="AK30" s="103"/>
      <c r="AL30" s="92"/>
      <c r="AM30" s="89"/>
      <c r="AN30" s="67"/>
      <c r="AO30" s="93"/>
      <c r="AP30" s="103"/>
      <c r="AQ30" s="92"/>
      <c r="AR30" s="89"/>
      <c r="AS30" s="67"/>
      <c r="AT30" s="93"/>
      <c r="AU30" s="103"/>
      <c r="AV30" s="92"/>
      <c r="AW30" s="89"/>
      <c r="AX30" s="68"/>
      <c r="AY30" s="93"/>
      <c r="AZ30" s="103"/>
      <c r="BA30" s="76"/>
      <c r="BB30" s="76"/>
      <c r="BC30" s="92"/>
      <c r="BD30" s="89"/>
      <c r="BE30" s="67"/>
      <c r="BF30" s="93"/>
      <c r="BG30" s="103"/>
      <c r="BH30" s="92"/>
      <c r="BI30" s="89"/>
      <c r="BJ30" s="68"/>
      <c r="BK30" s="93"/>
      <c r="BL30" s="103"/>
      <c r="BM30" s="92"/>
      <c r="BN30" s="89"/>
      <c r="BO30" s="67"/>
      <c r="BP30" s="93"/>
      <c r="BQ30" s="103"/>
      <c r="BR30" s="92"/>
      <c r="BS30" s="89"/>
      <c r="BT30" s="68"/>
      <c r="BU30" s="93"/>
      <c r="BV30" s="103"/>
      <c r="BW30" s="92"/>
    </row>
    <row r="31" spans="1:75">
      <c r="A31" s="22"/>
      <c r="C31" t="s">
        <v>164</v>
      </c>
      <c r="D31" s="19" t="s">
        <v>230</v>
      </c>
      <c r="E31" s="5"/>
      <c r="M31" s="1"/>
      <c r="U31" s="378"/>
      <c r="AA31" s="24"/>
      <c r="AB31" s="24"/>
      <c r="AC31" s="24"/>
      <c r="AD31" s="1" t="str">
        <f t="shared" si="1"/>
        <v>Chris Tudehope</v>
      </c>
      <c r="AF31" s="103"/>
      <c r="AG31" s="92"/>
      <c r="AH31" s="89"/>
      <c r="AI31" s="68"/>
      <c r="AJ31" s="100"/>
      <c r="AK31" s="103"/>
      <c r="AL31" s="92"/>
      <c r="AM31" s="89"/>
      <c r="AN31" s="67"/>
      <c r="AO31" s="93"/>
      <c r="AP31" s="103"/>
      <c r="AQ31" s="92"/>
      <c r="AR31" s="89"/>
      <c r="AS31" s="67"/>
      <c r="AT31" s="93"/>
      <c r="AU31" s="103"/>
      <c r="AV31" s="92"/>
      <c r="AW31" s="89"/>
      <c r="AX31" s="68"/>
      <c r="AY31" s="93"/>
      <c r="AZ31" s="103"/>
      <c r="BA31" s="76"/>
      <c r="BB31" s="76"/>
      <c r="BC31" s="92"/>
      <c r="BD31" s="89"/>
      <c r="BE31" s="67"/>
      <c r="BF31" s="93"/>
      <c r="BG31" s="103"/>
      <c r="BH31" s="92"/>
      <c r="BI31" s="89"/>
      <c r="BJ31" s="68"/>
      <c r="BK31" s="93"/>
      <c r="BL31" s="103"/>
      <c r="BM31" s="92"/>
      <c r="BN31" s="89"/>
      <c r="BO31" s="67"/>
      <c r="BP31" s="93"/>
      <c r="BQ31" s="103"/>
      <c r="BR31" s="92"/>
      <c r="BS31" s="89"/>
      <c r="BT31" s="68"/>
      <c r="BU31" s="93"/>
      <c r="BV31" s="103"/>
      <c r="BW31" s="92"/>
    </row>
    <row r="32" spans="1:75">
      <c r="A32" s="22"/>
      <c r="C32" t="s">
        <v>109</v>
      </c>
      <c r="D32" s="19" t="s">
        <v>264</v>
      </c>
      <c r="E32" s="5"/>
      <c r="M32" s="1"/>
      <c r="S32" s="175"/>
      <c r="AA32" s="24"/>
      <c r="AB32" s="24"/>
      <c r="AC32" s="24"/>
      <c r="AD32" s="1" t="str">
        <f t="shared" si="1"/>
        <v>Ian Jarvie</v>
      </c>
      <c r="AF32" s="103"/>
      <c r="AG32" s="92"/>
      <c r="AH32" s="89"/>
      <c r="AI32" s="68"/>
      <c r="AJ32" s="100"/>
      <c r="AK32" s="103"/>
      <c r="AL32" s="92"/>
      <c r="AM32" s="89"/>
      <c r="AN32" s="67"/>
      <c r="AO32" s="93"/>
      <c r="AP32" s="103"/>
      <c r="AQ32" s="92"/>
      <c r="AR32" s="89"/>
      <c r="AS32" s="67"/>
      <c r="AT32" s="93"/>
      <c r="AU32" s="103"/>
      <c r="AV32" s="92"/>
      <c r="AW32" s="89"/>
      <c r="AX32" s="68"/>
      <c r="AY32" s="93"/>
      <c r="AZ32" s="103"/>
      <c r="BA32" s="76"/>
      <c r="BB32" s="76"/>
      <c r="BC32" s="92"/>
      <c r="BD32" s="89"/>
      <c r="BE32" s="67"/>
      <c r="BF32" s="93"/>
      <c r="BG32" s="103"/>
      <c r="BH32" s="92"/>
      <c r="BI32" s="89"/>
      <c r="BJ32" s="68"/>
      <c r="BK32" s="93"/>
      <c r="BL32" s="103"/>
      <c r="BM32" s="92"/>
      <c r="BN32" s="89"/>
      <c r="BO32" s="67"/>
      <c r="BP32" s="93"/>
      <c r="BQ32" s="103"/>
      <c r="BR32" s="92"/>
      <c r="BS32" s="89"/>
      <c r="BT32" s="68"/>
      <c r="BU32" s="93"/>
      <c r="BV32" s="103"/>
      <c r="BW32" s="92"/>
    </row>
    <row r="33" spans="1:98">
      <c r="A33" s="22"/>
      <c r="C33" t="s">
        <v>139</v>
      </c>
      <c r="D33" s="19" t="s">
        <v>257</v>
      </c>
      <c r="E33" s="5"/>
      <c r="M33" s="1"/>
      <c r="AA33" s="24"/>
      <c r="AB33" s="24"/>
      <c r="AC33" s="24"/>
      <c r="AD33" s="1" t="str">
        <f t="shared" si="1"/>
        <v>Ross Morton</v>
      </c>
      <c r="AF33" s="103"/>
      <c r="AG33" s="92"/>
      <c r="AH33" s="89"/>
      <c r="AI33" s="68"/>
      <c r="AJ33" s="100"/>
      <c r="AK33" s="103"/>
      <c r="AL33" s="92"/>
      <c r="AM33" s="89"/>
      <c r="AN33" s="67"/>
      <c r="AO33" s="93"/>
      <c r="AP33" s="103"/>
      <c r="AQ33" s="92"/>
      <c r="AR33" s="89"/>
      <c r="AS33" s="67"/>
      <c r="AT33" s="93"/>
      <c r="AU33" s="103"/>
      <c r="AV33" s="92"/>
      <c r="AW33" s="89"/>
      <c r="AX33" s="68"/>
      <c r="AY33" s="93"/>
      <c r="AZ33" s="103"/>
      <c r="BA33" s="76"/>
      <c r="BB33" s="76"/>
      <c r="BC33" s="92"/>
      <c r="BD33" s="89"/>
      <c r="BE33" s="67"/>
      <c r="BF33" s="93"/>
      <c r="BG33" s="103"/>
      <c r="BH33" s="92"/>
      <c r="BI33" s="89"/>
      <c r="BJ33" s="68"/>
      <c r="BK33" s="93"/>
      <c r="BL33" s="103"/>
      <c r="BM33" s="92"/>
      <c r="BN33" s="89"/>
      <c r="BO33" s="67"/>
      <c r="BP33" s="93"/>
      <c r="BQ33" s="103"/>
      <c r="BR33" s="92"/>
      <c r="BS33" s="89"/>
      <c r="BT33" s="68"/>
      <c r="BU33" s="93"/>
      <c r="BV33" s="103"/>
      <c r="BW33" s="92"/>
    </row>
    <row r="34" spans="1:98">
      <c r="A34" s="22"/>
      <c r="C34" s="21" t="s">
        <v>121</v>
      </c>
      <c r="D34" s="19" t="s">
        <v>256</v>
      </c>
      <c r="E34" s="1"/>
      <c r="F34" s="1"/>
      <c r="G34" s="1"/>
      <c r="M34" s="1"/>
      <c r="AA34" s="24"/>
      <c r="AB34" s="24"/>
      <c r="AC34" s="24"/>
      <c r="AD34" s="1" t="str">
        <f t="shared" si="1"/>
        <v>Sandy Grigg</v>
      </c>
      <c r="AF34" s="103"/>
      <c r="AG34" s="92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108"/>
      <c r="AW34" s="108"/>
      <c r="AX34" s="89"/>
      <c r="AY34" s="89"/>
      <c r="AZ34" s="89"/>
      <c r="BA34" s="89"/>
      <c r="BB34" s="89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76"/>
      <c r="BO34" s="76"/>
      <c r="BP34" s="76"/>
      <c r="BQ34" s="76"/>
      <c r="BR34" s="101"/>
      <c r="BS34" s="101"/>
      <c r="BT34" s="101"/>
      <c r="BU34" s="101"/>
      <c r="BV34" s="101"/>
      <c r="BW34" s="101"/>
    </row>
    <row r="35" spans="1:98">
      <c r="A35" s="172"/>
      <c r="B35" s="171"/>
      <c r="C35" s="160" t="s">
        <v>54</v>
      </c>
      <c r="D35" s="19" t="s">
        <v>261</v>
      </c>
      <c r="E35" s="171"/>
      <c r="F35" s="171"/>
      <c r="G35" s="171"/>
      <c r="M35" s="171"/>
      <c r="AA35" s="173"/>
      <c r="AB35" s="173"/>
      <c r="AC35" s="173"/>
      <c r="AD35" s="177" t="str">
        <f t="shared" si="1"/>
        <v>Allen Walbridge</v>
      </c>
      <c r="AE35" s="171"/>
      <c r="AF35" s="103"/>
      <c r="AG35" s="92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108"/>
      <c r="AW35" s="108"/>
      <c r="AX35" s="89"/>
      <c r="AY35" s="89"/>
      <c r="AZ35" s="89"/>
      <c r="BA35" s="89"/>
      <c r="BB35" s="89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76"/>
      <c r="BO35" s="76"/>
      <c r="BP35" s="76"/>
      <c r="BQ35" s="76"/>
      <c r="BR35" s="101"/>
      <c r="BS35" s="101"/>
      <c r="BT35" s="101"/>
      <c r="BU35" s="101"/>
      <c r="BV35" s="101"/>
      <c r="BW35" s="101"/>
    </row>
    <row r="36" spans="1:98">
      <c r="A36" s="172"/>
      <c r="B36" s="171"/>
      <c r="C36" s="160" t="s">
        <v>60</v>
      </c>
      <c r="D36" s="11" t="s">
        <v>248</v>
      </c>
      <c r="E36" s="171"/>
      <c r="F36" s="171"/>
      <c r="G36" s="171"/>
      <c r="M36" s="171"/>
      <c r="AA36" s="173"/>
      <c r="AB36" s="173"/>
      <c r="AC36" s="173"/>
      <c r="AD36" s="177" t="str">
        <f t="shared" si="1"/>
        <v>John Robb</v>
      </c>
      <c r="AE36" s="171"/>
      <c r="AF36" s="103"/>
      <c r="AG36" s="92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108"/>
      <c r="AW36" s="108"/>
      <c r="AX36" s="89"/>
      <c r="AY36" s="89"/>
      <c r="AZ36" s="89"/>
      <c r="BA36" s="89"/>
      <c r="BB36" s="89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76"/>
      <c r="BO36" s="76"/>
      <c r="BP36" s="76"/>
      <c r="BQ36" s="76"/>
      <c r="BR36" s="101"/>
      <c r="BS36" s="101"/>
      <c r="BT36" s="101"/>
      <c r="BU36" s="101"/>
      <c r="BV36" s="101"/>
      <c r="BW36" s="101"/>
    </row>
    <row r="37" spans="1:98">
      <c r="A37" s="22"/>
      <c r="C37" t="s">
        <v>195</v>
      </c>
      <c r="D37" s="19" t="s">
        <v>233</v>
      </c>
      <c r="E37" s="1"/>
      <c r="F37" s="1"/>
      <c r="G37" s="1"/>
      <c r="M37" s="1"/>
      <c r="AA37" s="24"/>
      <c r="AB37" s="24"/>
      <c r="AC37" s="24"/>
      <c r="AD37" s="177" t="str">
        <f t="shared" si="1"/>
        <v>Phil Lory</v>
      </c>
      <c r="AF37" s="103"/>
      <c r="AG37" s="92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108"/>
      <c r="AW37" s="108"/>
      <c r="AX37" s="89"/>
      <c r="AY37" s="89"/>
      <c r="AZ37" s="89"/>
      <c r="BA37" s="89"/>
      <c r="BB37" s="89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76"/>
      <c r="BO37" s="76"/>
      <c r="BP37" s="76"/>
      <c r="BQ37" s="76"/>
      <c r="BR37" s="101"/>
      <c r="BS37" s="101"/>
      <c r="BT37" s="101"/>
      <c r="BU37" s="101"/>
      <c r="BV37" s="101"/>
      <c r="BW37" s="101"/>
    </row>
    <row r="38" spans="1:98">
      <c r="A38" s="22"/>
      <c r="C38" s="160" t="s">
        <v>169</v>
      </c>
      <c r="D38" s="19" t="s">
        <v>249</v>
      </c>
      <c r="E38" s="1"/>
      <c r="F38" s="1"/>
      <c r="G38" s="1"/>
      <c r="M38" s="1"/>
      <c r="AA38" s="24"/>
      <c r="AB38" s="24"/>
      <c r="AC38" s="24"/>
      <c r="AD38" s="208" t="str">
        <f t="shared" si="1"/>
        <v>Doug Ellis</v>
      </c>
      <c r="AF38" s="103"/>
      <c r="AG38" s="92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108"/>
      <c r="AW38" s="108"/>
      <c r="AX38" s="89"/>
      <c r="AY38" s="89"/>
      <c r="AZ38" s="89"/>
      <c r="BA38" s="89"/>
      <c r="BB38" s="89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76"/>
      <c r="BO38" s="76"/>
      <c r="BP38" s="76"/>
      <c r="BQ38" s="76"/>
      <c r="BR38" s="101"/>
      <c r="BS38" s="101"/>
      <c r="BT38" s="101"/>
      <c r="BU38" s="101"/>
      <c r="BV38" s="101"/>
      <c r="BW38" s="101"/>
    </row>
    <row r="39" spans="1:98">
      <c r="A39" s="289"/>
      <c r="B39" s="290"/>
      <c r="C39" t="s">
        <v>239</v>
      </c>
      <c r="D39" s="19">
        <v>18</v>
      </c>
      <c r="E39" s="290"/>
      <c r="F39" s="290"/>
      <c r="G39" s="290"/>
      <c r="M39" s="290"/>
      <c r="AA39" s="292"/>
      <c r="AB39" s="292"/>
      <c r="AC39" s="292"/>
      <c r="AD39" s="318" t="str">
        <f t="shared" si="1"/>
        <v>John Faire</v>
      </c>
      <c r="AE39" s="290"/>
      <c r="AF39" s="103"/>
      <c r="AG39" s="92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108"/>
      <c r="AW39" s="108"/>
      <c r="AX39" s="89"/>
      <c r="AY39" s="89"/>
      <c r="AZ39" s="89"/>
      <c r="BA39" s="89"/>
      <c r="BB39" s="89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76"/>
      <c r="BO39" s="76"/>
      <c r="BP39" s="76"/>
      <c r="BQ39" s="76"/>
      <c r="BR39" s="101"/>
      <c r="BS39" s="101"/>
      <c r="BT39" s="101"/>
      <c r="BU39" s="101"/>
      <c r="BV39" s="101"/>
      <c r="BW39" s="101"/>
    </row>
    <row r="40" spans="1:98">
      <c r="A40" s="289"/>
      <c r="B40" s="290"/>
      <c r="C40" s="160" t="s">
        <v>191</v>
      </c>
      <c r="D40" s="196" t="s">
        <v>247</v>
      </c>
      <c r="E40" s="290"/>
      <c r="F40" s="290"/>
      <c r="G40" s="290"/>
      <c r="M40" s="290"/>
      <c r="AA40" s="292"/>
      <c r="AB40" s="292"/>
      <c r="AC40" s="292"/>
      <c r="AD40" s="318" t="str">
        <f t="shared" si="1"/>
        <v>Richard Yates</v>
      </c>
      <c r="AE40" s="290"/>
      <c r="AF40" s="103"/>
      <c r="AG40" s="92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108"/>
      <c r="AW40" s="108"/>
      <c r="AX40" s="89"/>
      <c r="AY40" s="89"/>
      <c r="AZ40" s="89"/>
      <c r="BA40" s="89"/>
      <c r="BB40" s="89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76"/>
      <c r="BO40" s="76"/>
      <c r="BP40" s="76"/>
      <c r="BQ40" s="76"/>
      <c r="BR40" s="101"/>
      <c r="BS40" s="101"/>
      <c r="BT40" s="101"/>
      <c r="BU40" s="101"/>
      <c r="BV40" s="101"/>
      <c r="BW40" s="101"/>
    </row>
    <row r="41" spans="1:98">
      <c r="A41" s="289"/>
      <c r="B41" s="290"/>
      <c r="C41" t="s">
        <v>201</v>
      </c>
      <c r="D41" s="19" t="s">
        <v>278</v>
      </c>
      <c r="E41" s="290"/>
      <c r="F41" s="290"/>
      <c r="G41" s="290"/>
      <c r="M41" s="290"/>
      <c r="AA41" s="292"/>
      <c r="AB41" s="292"/>
      <c r="AC41" s="292"/>
      <c r="AD41" s="318" t="str">
        <f t="shared" si="1"/>
        <v>Robert Ross</v>
      </c>
      <c r="AE41" s="290"/>
      <c r="AF41" s="103"/>
      <c r="AG41" s="92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108"/>
      <c r="AW41" s="108"/>
      <c r="AX41" s="89"/>
      <c r="AY41" s="89"/>
      <c r="AZ41" s="89"/>
      <c r="BA41" s="89"/>
      <c r="BB41" s="89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76"/>
      <c r="BO41" s="76"/>
      <c r="BP41" s="76"/>
      <c r="BQ41" s="76"/>
      <c r="BR41" s="101"/>
      <c r="BS41" s="101"/>
      <c r="BT41" s="101"/>
      <c r="BU41" s="101"/>
      <c r="BV41" s="101"/>
      <c r="BW41" s="101"/>
    </row>
    <row r="42" spans="1:98">
      <c r="B42" s="7"/>
      <c r="E42" s="1"/>
      <c r="F42" s="1"/>
      <c r="G42" s="1"/>
      <c r="I42" s="75"/>
      <c r="J42" s="18"/>
      <c r="K42" s="7"/>
      <c r="L42"/>
      <c r="M42" s="30"/>
      <c r="N42" s="28"/>
      <c r="O42" s="18"/>
      <c r="P42" s="7"/>
      <c r="Q42" s="29"/>
      <c r="R42" s="28"/>
      <c r="S42" s="31"/>
      <c r="T42" s="18"/>
      <c r="U42" s="7"/>
      <c r="V42" s="30"/>
      <c r="W42" s="28"/>
      <c r="X42" s="31"/>
      <c r="Y42" s="18"/>
      <c r="Z42" s="7"/>
      <c r="AA42" s="29"/>
      <c r="AB42" s="28"/>
      <c r="AC42" s="31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24"/>
      <c r="BA42" s="24"/>
      <c r="BB42" s="24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</row>
    <row r="43" spans="1:98" ht="23.25">
      <c r="B43" s="7"/>
      <c r="C43" s="16" t="s">
        <v>116</v>
      </c>
      <c r="D43" s="13"/>
      <c r="G43" s="15"/>
      <c r="I43" s="85" t="str">
        <f>'MARK FOY RESULTS'!C3</f>
        <v>2019/2020 Mark Foy Championship</v>
      </c>
      <c r="J43"/>
      <c r="L43"/>
      <c r="U43"/>
      <c r="AD43" s="86"/>
      <c r="AE43" s="86"/>
      <c r="AT43" s="57"/>
    </row>
    <row r="44" spans="1:98" ht="18">
      <c r="B44" s="7"/>
      <c r="C44" s="16"/>
      <c r="D44" s="13"/>
      <c r="G44" s="15"/>
      <c r="I44" s="15"/>
      <c r="J44"/>
      <c r="L44"/>
      <c r="Q44" s="17"/>
      <c r="U44"/>
      <c r="AB44" s="119"/>
      <c r="AD44" s="86"/>
      <c r="AE44" s="86"/>
      <c r="AT44" s="57"/>
    </row>
    <row r="45" spans="1:98" ht="20.25">
      <c r="B45" s="7"/>
      <c r="C45" s="159" t="str">
        <f>'MARK FOY RESULTS'!C4</f>
        <v>SUMMER Series</v>
      </c>
      <c r="D45" s="13"/>
      <c r="G45" s="15"/>
      <c r="I45" s="15"/>
      <c r="J45"/>
      <c r="L45" s="17" t="s">
        <v>161</v>
      </c>
      <c r="Q45" s="17"/>
      <c r="U45"/>
      <c r="AB45" s="119" t="s">
        <v>338</v>
      </c>
      <c r="AD45" s="86"/>
      <c r="AE45" s="86"/>
      <c r="AT45" s="57"/>
    </row>
    <row r="46" spans="1:98">
      <c r="AA46" s="6"/>
    </row>
    <row r="47" spans="1:98">
      <c r="A47" s="22" t="s">
        <v>29</v>
      </c>
      <c r="B47" s="20" t="s">
        <v>26</v>
      </c>
      <c r="E47" s="401" t="s">
        <v>42</v>
      </c>
      <c r="F47" s="402"/>
      <c r="G47" s="403"/>
      <c r="I47" s="390" t="s">
        <v>304</v>
      </c>
      <c r="J47" s="391"/>
      <c r="K47" s="391"/>
      <c r="L47" s="391"/>
      <c r="M47" s="391"/>
      <c r="N47" s="392"/>
      <c r="O47" s="390" t="s">
        <v>305</v>
      </c>
      <c r="P47" s="391"/>
      <c r="Q47" s="391"/>
      <c r="R47" s="391"/>
      <c r="S47" s="391"/>
      <c r="T47" s="392"/>
      <c r="U47" s="390" t="s">
        <v>320</v>
      </c>
      <c r="V47" s="391"/>
      <c r="W47" s="391"/>
      <c r="X47" s="391"/>
      <c r="Y47" s="391"/>
      <c r="Z47" s="392"/>
      <c r="AA47" s="6"/>
      <c r="AD47" s="146" t="s">
        <v>137</v>
      </c>
      <c r="AE47" s="146"/>
      <c r="AF47" s="390" t="s">
        <v>319</v>
      </c>
      <c r="AG47" s="422"/>
      <c r="AH47" s="422"/>
      <c r="AI47" s="422"/>
      <c r="AJ47" s="422"/>
      <c r="AK47" s="423"/>
      <c r="AL47" s="390" t="s">
        <v>321</v>
      </c>
      <c r="AM47" s="391"/>
      <c r="AN47" s="391"/>
      <c r="AO47" s="391"/>
      <c r="AP47" s="391"/>
      <c r="AQ47" s="392"/>
      <c r="AR47" s="390" t="s">
        <v>329</v>
      </c>
      <c r="AS47" s="391"/>
      <c r="AT47" s="391"/>
      <c r="AU47" s="391"/>
      <c r="AV47" s="391"/>
      <c r="AW47" s="392"/>
      <c r="AZ47" s="210"/>
      <c r="BA47" s="146" t="s">
        <v>137</v>
      </c>
      <c r="BC47" s="390" t="s">
        <v>333</v>
      </c>
      <c r="BD47" s="391"/>
      <c r="BE47" s="391"/>
      <c r="BF47" s="391"/>
      <c r="BG47" s="391"/>
      <c r="BH47" s="392"/>
      <c r="BI47" s="390" t="s">
        <v>336</v>
      </c>
      <c r="BJ47" s="391"/>
      <c r="BK47" s="391"/>
      <c r="BL47" s="391"/>
      <c r="BM47" s="391"/>
      <c r="BN47" s="392"/>
      <c r="BO47" s="390" t="s">
        <v>339</v>
      </c>
      <c r="BP47" s="391"/>
      <c r="BQ47" s="391"/>
      <c r="BR47" s="391"/>
      <c r="BS47" s="391"/>
      <c r="BT47" s="392"/>
      <c r="BU47" s="101"/>
      <c r="BV47" s="101"/>
      <c r="BW47" s="1"/>
      <c r="BX47" s="146" t="s">
        <v>137</v>
      </c>
      <c r="BY47" s="240"/>
      <c r="BZ47" s="390"/>
      <c r="CA47" s="391"/>
      <c r="CB47" s="391"/>
      <c r="CC47" s="391"/>
      <c r="CD47" s="391"/>
      <c r="CE47" s="392"/>
      <c r="CF47" s="390"/>
      <c r="CG47" s="391"/>
      <c r="CH47" s="391"/>
      <c r="CI47" s="391"/>
      <c r="CJ47" s="391"/>
      <c r="CK47" s="392"/>
      <c r="CL47" s="390"/>
      <c r="CM47" s="391"/>
      <c r="CN47" s="391"/>
      <c r="CO47" s="391"/>
      <c r="CP47" s="391"/>
      <c r="CQ47" s="392"/>
      <c r="CR47" s="101"/>
      <c r="CS47" s="101"/>
      <c r="CT47" s="240"/>
    </row>
    <row r="48" spans="1:98">
      <c r="A48" s="22" t="s">
        <v>28</v>
      </c>
      <c r="B48" s="20" t="s">
        <v>171</v>
      </c>
      <c r="E48" s="2" t="s">
        <v>11</v>
      </c>
      <c r="F48" s="3" t="s">
        <v>12</v>
      </c>
      <c r="G48" s="4" t="s">
        <v>13</v>
      </c>
      <c r="I48" s="417" t="s">
        <v>0</v>
      </c>
      <c r="J48" s="394"/>
      <c r="K48" s="417" t="s">
        <v>1</v>
      </c>
      <c r="L48" s="394"/>
      <c r="M48" s="417" t="s">
        <v>2</v>
      </c>
      <c r="N48" s="394"/>
      <c r="O48" s="417" t="s">
        <v>3</v>
      </c>
      <c r="P48" s="394"/>
      <c r="Q48" s="417" t="s">
        <v>47</v>
      </c>
      <c r="R48" s="394"/>
      <c r="S48" s="395" t="s">
        <v>48</v>
      </c>
      <c r="T48" s="396"/>
      <c r="U48" s="393" t="s">
        <v>52</v>
      </c>
      <c r="V48" s="394"/>
      <c r="W48" s="395" t="s">
        <v>53</v>
      </c>
      <c r="X48" s="396"/>
      <c r="Y48" s="395" t="s">
        <v>61</v>
      </c>
      <c r="Z48" s="396"/>
      <c r="AA48" s="6"/>
      <c r="AF48" s="395" t="s">
        <v>62</v>
      </c>
      <c r="AG48" s="396"/>
      <c r="AH48" s="395" t="s">
        <v>63</v>
      </c>
      <c r="AI48" s="396"/>
      <c r="AJ48" s="395" t="s">
        <v>64</v>
      </c>
      <c r="AK48" s="396"/>
      <c r="AL48" s="393" t="s">
        <v>4</v>
      </c>
      <c r="AM48" s="394"/>
      <c r="AN48" s="395" t="s">
        <v>5</v>
      </c>
      <c r="AO48" s="396"/>
      <c r="AP48" s="395" t="s">
        <v>6</v>
      </c>
      <c r="AQ48" s="396"/>
      <c r="AR48" s="393" t="s">
        <v>7</v>
      </c>
      <c r="AS48" s="394"/>
      <c r="AT48" s="395" t="s">
        <v>21</v>
      </c>
      <c r="AU48" s="396"/>
      <c r="AV48" s="395" t="s">
        <v>22</v>
      </c>
      <c r="AW48" s="396"/>
      <c r="AZ48" s="210"/>
      <c r="BC48" s="393" t="s">
        <v>23</v>
      </c>
      <c r="BD48" s="394"/>
      <c r="BE48" s="395" t="s">
        <v>24</v>
      </c>
      <c r="BF48" s="396"/>
      <c r="BG48" s="395" t="s">
        <v>33</v>
      </c>
      <c r="BH48" s="396"/>
      <c r="BI48" s="393" t="s">
        <v>34</v>
      </c>
      <c r="BJ48" s="394"/>
      <c r="BK48" s="395" t="s">
        <v>35</v>
      </c>
      <c r="BL48" s="396"/>
      <c r="BM48" s="447" t="s">
        <v>93</v>
      </c>
      <c r="BN48" s="448"/>
      <c r="BO48" s="393" t="s">
        <v>94</v>
      </c>
      <c r="BP48" s="394"/>
      <c r="BQ48" s="395" t="s">
        <v>95</v>
      </c>
      <c r="BR48" s="396"/>
      <c r="BS48" s="395" t="s">
        <v>205</v>
      </c>
      <c r="BT48" s="396"/>
      <c r="BU48" s="101"/>
      <c r="BV48" s="101"/>
      <c r="BW48" s="1"/>
      <c r="BX48" s="240"/>
      <c r="BY48" s="240"/>
      <c r="BZ48" s="445" t="s">
        <v>221</v>
      </c>
      <c r="CA48" s="446"/>
      <c r="CB48" s="395" t="s">
        <v>222</v>
      </c>
      <c r="CC48" s="396"/>
      <c r="CD48" s="395" t="s">
        <v>223</v>
      </c>
      <c r="CE48" s="396"/>
      <c r="CF48" s="393"/>
      <c r="CG48" s="394"/>
      <c r="CH48" s="395"/>
      <c r="CI48" s="396"/>
      <c r="CJ48" s="395"/>
      <c r="CK48" s="396"/>
      <c r="CL48" s="393"/>
      <c r="CM48" s="394"/>
      <c r="CN48" s="395"/>
      <c r="CO48" s="396"/>
      <c r="CP48" s="395"/>
      <c r="CQ48" s="396"/>
      <c r="CR48" s="101"/>
      <c r="CS48" s="101"/>
      <c r="CT48" s="240"/>
    </row>
    <row r="49" spans="1:108">
      <c r="A49" s="22" t="s">
        <v>27</v>
      </c>
      <c r="B49" s="20" t="s">
        <v>27</v>
      </c>
      <c r="E49" s="5"/>
      <c r="F49" s="5"/>
      <c r="G49" s="5"/>
      <c r="I49" s="33" t="s">
        <v>81</v>
      </c>
      <c r="K49" s="33" t="s">
        <v>82</v>
      </c>
      <c r="L49" s="8"/>
      <c r="M49" s="33" t="s">
        <v>85</v>
      </c>
      <c r="O49" s="33" t="s">
        <v>92</v>
      </c>
      <c r="P49" s="8"/>
      <c r="Q49" s="33" t="s">
        <v>86</v>
      </c>
      <c r="S49" s="33" t="s">
        <v>87</v>
      </c>
      <c r="T49" s="8"/>
      <c r="U49" s="33" t="s">
        <v>88</v>
      </c>
      <c r="W49" s="33" t="s">
        <v>89</v>
      </c>
      <c r="X49" s="8"/>
      <c r="Y49" s="33" t="s">
        <v>90</v>
      </c>
      <c r="AA49" s="6"/>
      <c r="AF49" s="33" t="s">
        <v>91</v>
      </c>
      <c r="AH49" s="33" t="s">
        <v>192</v>
      </c>
      <c r="AI49" s="8"/>
      <c r="AJ49" s="33" t="s">
        <v>193</v>
      </c>
      <c r="AL49" s="33" t="s">
        <v>156</v>
      </c>
      <c r="AN49" s="33" t="s">
        <v>157</v>
      </c>
      <c r="AO49" s="8"/>
      <c r="AP49" s="33" t="s">
        <v>200</v>
      </c>
      <c r="AR49" s="33" t="s">
        <v>202</v>
      </c>
      <c r="AT49" s="33" t="s">
        <v>203</v>
      </c>
      <c r="AU49" s="8"/>
      <c r="AV49" s="33" t="s">
        <v>204</v>
      </c>
      <c r="AZ49" s="210"/>
      <c r="BC49" s="33" t="s">
        <v>214</v>
      </c>
      <c r="BD49" s="5"/>
      <c r="BE49" s="33" t="s">
        <v>213</v>
      </c>
      <c r="BF49" s="8"/>
      <c r="BG49" s="33" t="s">
        <v>212</v>
      </c>
      <c r="BH49" s="5"/>
      <c r="BI49" s="33" t="s">
        <v>211</v>
      </c>
      <c r="BJ49" s="5"/>
      <c r="BK49" s="33" t="s">
        <v>210</v>
      </c>
      <c r="BL49" s="8"/>
      <c r="BM49" s="33" t="s">
        <v>209</v>
      </c>
      <c r="BN49" s="5"/>
      <c r="BO49" s="33" t="s">
        <v>208</v>
      </c>
      <c r="BP49" s="5"/>
      <c r="BQ49" s="33" t="s">
        <v>207</v>
      </c>
      <c r="BR49" s="8"/>
      <c r="BS49" s="33" t="s">
        <v>206</v>
      </c>
      <c r="BT49" s="5"/>
      <c r="BU49" s="101"/>
      <c r="BV49" s="101"/>
      <c r="BW49" s="1"/>
      <c r="BX49" s="240"/>
      <c r="BY49" s="240"/>
      <c r="BZ49" s="33" t="s">
        <v>224</v>
      </c>
      <c r="CA49" s="5"/>
      <c r="CB49" s="33" t="s">
        <v>225</v>
      </c>
      <c r="CC49" s="8"/>
      <c r="CD49" s="33" t="s">
        <v>226</v>
      </c>
      <c r="CE49" s="5"/>
      <c r="CF49" s="33"/>
      <c r="CG49" s="5"/>
      <c r="CH49" s="33"/>
      <c r="CI49" s="8"/>
      <c r="CJ49" s="33"/>
      <c r="CK49" s="5"/>
      <c r="CL49" s="33"/>
      <c r="CM49" s="5"/>
      <c r="CN49" s="33"/>
      <c r="CO49" s="8"/>
      <c r="CP49" s="33"/>
      <c r="CQ49" s="5"/>
      <c r="CR49" s="101"/>
      <c r="CS49" s="101"/>
      <c r="CT49" s="240"/>
      <c r="CW49" s="160"/>
      <c r="CZ49" s="160"/>
      <c r="DC49" s="160"/>
      <c r="DD49" s="160"/>
    </row>
    <row r="50" spans="1:108">
      <c r="E50" s="5"/>
      <c r="F50" s="5"/>
      <c r="G50" s="5"/>
      <c r="I50" s="399"/>
      <c r="J50" s="399"/>
      <c r="K50" s="399"/>
      <c r="L50" s="399"/>
      <c r="M50" s="399"/>
      <c r="N50" s="399"/>
      <c r="O50" s="399"/>
      <c r="P50" s="399"/>
      <c r="Q50" s="397"/>
      <c r="R50" s="397"/>
      <c r="S50" s="397"/>
      <c r="T50" s="397"/>
      <c r="U50" s="26"/>
      <c r="W50" s="168"/>
      <c r="X50" s="8"/>
      <c r="Y50" s="399"/>
      <c r="Z50" s="399"/>
      <c r="AA50" s="399"/>
      <c r="AB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449"/>
      <c r="AW50" s="449"/>
      <c r="AX50" s="449"/>
      <c r="AY50" s="449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76"/>
      <c r="BO50" s="76"/>
      <c r="BP50" s="76"/>
      <c r="BQ50" s="76"/>
      <c r="BR50" s="101"/>
      <c r="BS50" s="101"/>
      <c r="BT50" s="101"/>
      <c r="BU50" s="101"/>
      <c r="BV50" s="101"/>
      <c r="BW50" s="1"/>
      <c r="BX50" s="240"/>
      <c r="BY50" s="240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76"/>
      <c r="CL50" s="76"/>
      <c r="CM50" s="76"/>
      <c r="CN50" s="76"/>
      <c r="CO50" s="101"/>
      <c r="CP50" s="101"/>
      <c r="CQ50" s="101"/>
      <c r="CR50" s="101"/>
      <c r="CS50" s="101"/>
      <c r="CT50" s="240"/>
    </row>
    <row r="51" spans="1:108">
      <c r="A51" s="18">
        <v>1</v>
      </c>
      <c r="B51" s="7">
        <v>1</v>
      </c>
      <c r="C51" t="s">
        <v>158</v>
      </c>
      <c r="D51" s="19" t="s">
        <v>244</v>
      </c>
      <c r="E51" s="1">
        <f>SUM(I51:CQ51)</f>
        <v>183</v>
      </c>
      <c r="F51" s="1">
        <f>J51+L51+N51+P51+R51+T51+V51+X51+Z51+AB51+AG51+AI51+AK51+AM51+AO51+AQ51+AS51+AU51+AW51+AY51+BD51+BF51+BH51+BJ51+BL51+BN51+BP51+BR51+BT51+BV51+CA51+CC51+CE51+CG51+CI51+CK51+CM51+CO51+CQ51</f>
        <v>86</v>
      </c>
      <c r="G51" s="1">
        <f>E51-F51</f>
        <v>97</v>
      </c>
      <c r="I51" s="223">
        <v>2</v>
      </c>
      <c r="J51" s="223"/>
      <c r="K51" s="223">
        <v>8</v>
      </c>
      <c r="L51" s="223"/>
      <c r="M51" s="223">
        <v>4</v>
      </c>
      <c r="N51" s="376"/>
      <c r="O51" s="376" t="s">
        <v>313</v>
      </c>
      <c r="P51" s="145">
        <f>DNC</f>
        <v>17</v>
      </c>
      <c r="Q51" s="376" t="s">
        <v>313</v>
      </c>
      <c r="R51" s="145">
        <f>DNC</f>
        <v>17</v>
      </c>
      <c r="S51" s="376" t="s">
        <v>313</v>
      </c>
      <c r="T51" s="145">
        <f>DNC</f>
        <v>17</v>
      </c>
      <c r="U51" s="374">
        <v>4</v>
      </c>
      <c r="V51" s="355"/>
      <c r="W51" s="374">
        <v>7</v>
      </c>
      <c r="X51" s="355"/>
      <c r="Y51" s="223">
        <v>1</v>
      </c>
      <c r="Z51" s="223"/>
      <c r="AA51" s="223"/>
      <c r="AB51" s="223"/>
      <c r="AC51" s="319"/>
      <c r="AD51" s="223" t="str">
        <f>C51</f>
        <v>Bruce Watson</v>
      </c>
      <c r="AE51" s="11" t="str">
        <f>D51</f>
        <v xml:space="preserve"> 33</v>
      </c>
      <c r="AF51" s="374">
        <v>6</v>
      </c>
      <c r="AG51" s="374"/>
      <c r="AH51" s="374">
        <v>6</v>
      </c>
      <c r="AI51" s="376"/>
      <c r="AJ51" s="223">
        <v>10</v>
      </c>
      <c r="AK51" s="341"/>
      <c r="AL51" s="223">
        <v>2</v>
      </c>
      <c r="AM51" s="374"/>
      <c r="AN51" s="223">
        <v>4</v>
      </c>
      <c r="AO51" s="282"/>
      <c r="AP51" s="374" t="s">
        <v>313</v>
      </c>
      <c r="AQ51" s="367">
        <v>12</v>
      </c>
      <c r="AR51" s="374">
        <v>7</v>
      </c>
      <c r="AS51" s="376"/>
      <c r="AT51" s="374">
        <v>8</v>
      </c>
      <c r="AU51" s="376"/>
      <c r="AV51" s="374" t="s">
        <v>313</v>
      </c>
      <c r="AW51" s="374">
        <v>12</v>
      </c>
      <c r="AX51" s="376"/>
      <c r="AY51" s="374"/>
      <c r="AZ51" s="11" t="str">
        <f>D51</f>
        <v xml:space="preserve"> 33</v>
      </c>
      <c r="BA51" s="320" t="str">
        <f>C51</f>
        <v>Bruce Watson</v>
      </c>
      <c r="BB51" s="11" t="str">
        <f>D51</f>
        <v xml:space="preserve"> 33</v>
      </c>
      <c r="BC51" s="374">
        <v>5</v>
      </c>
      <c r="BD51" s="374"/>
      <c r="BE51" s="260">
        <v>5</v>
      </c>
      <c r="BF51" s="374"/>
      <c r="BG51" s="374">
        <v>4</v>
      </c>
      <c r="BH51" s="46"/>
      <c r="BI51" s="341" t="s">
        <v>313</v>
      </c>
      <c r="BJ51" s="374">
        <v>11</v>
      </c>
      <c r="BK51" s="341">
        <v>7</v>
      </c>
      <c r="BL51" s="376"/>
      <c r="BM51" s="341">
        <v>7</v>
      </c>
      <c r="BN51" s="374"/>
      <c r="BO51" s="376"/>
      <c r="BP51" s="376"/>
      <c r="BQ51" s="376"/>
      <c r="BR51" s="376"/>
      <c r="BS51" s="376"/>
      <c r="BT51" s="376"/>
      <c r="BW51" s="11" t="str">
        <f>AZ51</f>
        <v xml:space="preserve"> 33</v>
      </c>
      <c r="BX51" s="320" t="str">
        <f>BA51</f>
        <v>Bruce Watson</v>
      </c>
      <c r="BY51" s="11" t="str">
        <f>BB51</f>
        <v xml:space="preserve"> 33</v>
      </c>
      <c r="BZ51" s="374"/>
      <c r="CA51" s="374"/>
      <c r="CB51" s="374"/>
      <c r="CC51" s="308"/>
      <c r="CD51" s="374"/>
      <c r="CE51" s="374"/>
      <c r="CF51" s="46"/>
      <c r="CG51" s="374"/>
      <c r="CH51" s="46"/>
      <c r="CI51" s="376"/>
      <c r="CJ51" s="46"/>
      <c r="CK51" s="376"/>
      <c r="CL51" s="46"/>
      <c r="CM51" s="376"/>
      <c r="CN51" s="46"/>
      <c r="CO51" s="376"/>
      <c r="CP51" s="46"/>
      <c r="CQ51" s="376"/>
      <c r="CT51" s="11" t="str">
        <f>BW51</f>
        <v xml:space="preserve"> 33</v>
      </c>
    </row>
    <row r="52" spans="1:108" ht="12.75" customHeight="1">
      <c r="A52" s="18">
        <v>2</v>
      </c>
      <c r="B52" s="7">
        <v>2</v>
      </c>
      <c r="C52" s="21" t="s">
        <v>190</v>
      </c>
      <c r="D52" s="19" t="s">
        <v>228</v>
      </c>
      <c r="E52" s="240">
        <f>SUM(I52:CQ52)</f>
        <v>197</v>
      </c>
      <c r="F52" s="240">
        <f>J52+L52+N52+P52+R52+T52+V52+X52+Z52+AB52+AG52+AI52+AK52+AM52+AO52+AQ52+AS52+AU52+AW52+AY52+BD52+BF52+BH52+BJ52+BL52+BN52+BP52+BR52+BT52+BV52+CA52+CC52+CE52+CG52+CI52+CK52+CM52+CO52+CQ52</f>
        <v>89</v>
      </c>
      <c r="G52" s="240">
        <f>E52-F52</f>
        <v>108</v>
      </c>
      <c r="I52" s="376">
        <v>1</v>
      </c>
      <c r="J52" s="376"/>
      <c r="K52" s="282">
        <v>4</v>
      </c>
      <c r="L52" s="376"/>
      <c r="M52" s="376">
        <v>7</v>
      </c>
      <c r="N52" s="374"/>
      <c r="O52" s="367" t="s">
        <v>313</v>
      </c>
      <c r="P52" s="145">
        <f>DNC</f>
        <v>17</v>
      </c>
      <c r="Q52" s="374" t="s">
        <v>313</v>
      </c>
      <c r="R52" s="145">
        <f>DNC</f>
        <v>17</v>
      </c>
      <c r="S52" s="374" t="s">
        <v>313</v>
      </c>
      <c r="T52" s="145">
        <f>DNC</f>
        <v>17</v>
      </c>
      <c r="U52" s="223">
        <v>5</v>
      </c>
      <c r="V52" s="223"/>
      <c r="W52" s="248">
        <v>7</v>
      </c>
      <c r="X52" s="223"/>
      <c r="Y52" s="376">
        <v>8</v>
      </c>
      <c r="Z52" s="376"/>
      <c r="AA52" s="376"/>
      <c r="AB52" s="376"/>
      <c r="AC52" s="319"/>
      <c r="AD52" s="223" t="str">
        <f>C52</f>
        <v>Ross McClew</v>
      </c>
      <c r="AE52" s="11" t="str">
        <f>D52</f>
        <v xml:space="preserve"> 16</v>
      </c>
      <c r="AF52" s="367">
        <v>9</v>
      </c>
      <c r="AG52" s="358"/>
      <c r="AH52" s="223">
        <v>7</v>
      </c>
      <c r="AI52" s="358"/>
      <c r="AJ52" s="376">
        <v>9</v>
      </c>
      <c r="AK52" s="358"/>
      <c r="AL52" s="223" t="s">
        <v>313</v>
      </c>
      <c r="AM52" s="350">
        <v>14</v>
      </c>
      <c r="AN52" s="376" t="s">
        <v>313</v>
      </c>
      <c r="AO52" s="376">
        <v>13</v>
      </c>
      <c r="AP52" s="374" t="s">
        <v>313</v>
      </c>
      <c r="AQ52" s="367">
        <v>11</v>
      </c>
      <c r="AR52" s="374">
        <v>4</v>
      </c>
      <c r="AS52" s="374"/>
      <c r="AT52" s="374">
        <v>4</v>
      </c>
      <c r="AU52" s="374"/>
      <c r="AV52" s="376">
        <v>9</v>
      </c>
      <c r="AW52" s="376"/>
      <c r="AX52" s="7"/>
      <c r="AY52" s="358"/>
      <c r="AZ52" s="11" t="str">
        <f>D52</f>
        <v xml:space="preserve"> 16</v>
      </c>
      <c r="BA52" s="1" t="str">
        <f>C52</f>
        <v>Ross McClew</v>
      </c>
      <c r="BB52" s="11" t="str">
        <f>D52</f>
        <v xml:space="preserve"> 16</v>
      </c>
      <c r="BC52" s="355">
        <v>2</v>
      </c>
      <c r="BD52" s="355"/>
      <c r="BE52" s="376">
        <v>1</v>
      </c>
      <c r="BF52" s="367"/>
      <c r="BG52" s="350">
        <v>3</v>
      </c>
      <c r="BH52" s="376"/>
      <c r="BI52" s="223">
        <v>10</v>
      </c>
      <c r="BJ52" s="223"/>
      <c r="BK52" s="223">
        <v>9</v>
      </c>
      <c r="BL52" s="223"/>
      <c r="BM52" s="223">
        <v>9</v>
      </c>
      <c r="BN52" s="223"/>
      <c r="BO52" s="367"/>
      <c r="BP52" s="367"/>
      <c r="BQ52" s="367"/>
      <c r="BR52" s="223"/>
      <c r="BS52" s="223"/>
      <c r="BT52" s="160"/>
      <c r="BW52" s="11" t="str">
        <f>AZ52</f>
        <v xml:space="preserve"> 16</v>
      </c>
      <c r="BX52" s="240" t="str">
        <f>BA52</f>
        <v>Ross McClew</v>
      </c>
      <c r="BY52" s="11" t="str">
        <f>BB52</f>
        <v xml:space="preserve"> 16</v>
      </c>
      <c r="BZ52" s="350"/>
      <c r="CA52" s="350"/>
      <c r="CB52" s="223"/>
      <c r="CC52" s="223"/>
      <c r="CD52" s="358"/>
      <c r="CE52" s="358"/>
      <c r="CF52" s="376"/>
      <c r="CG52" s="374"/>
      <c r="CH52" s="60"/>
      <c r="CI52" s="60"/>
      <c r="CJ52" s="376"/>
      <c r="CK52" s="358"/>
      <c r="CL52" s="376"/>
      <c r="CM52" s="367"/>
      <c r="CN52" s="223"/>
      <c r="CO52" s="223"/>
      <c r="CP52" s="223"/>
      <c r="CQ52" s="160"/>
      <c r="CT52" s="11" t="str">
        <f>BW52</f>
        <v xml:space="preserve"> 16</v>
      </c>
    </row>
    <row r="53" spans="1:108" ht="13.5" customHeight="1">
      <c r="A53" s="18">
        <v>3</v>
      </c>
      <c r="B53" s="7">
        <v>4</v>
      </c>
      <c r="C53" s="165" t="s">
        <v>38</v>
      </c>
      <c r="D53" s="19" t="s">
        <v>242</v>
      </c>
      <c r="E53" s="240">
        <f>SUM(I53:CQ53)</f>
        <v>202</v>
      </c>
      <c r="F53" s="240">
        <f>J53+L53+N53+P53+R53+T53+V53+X53+Z53+AB53+AG53+AI53+AK53+AM53+AO53+AQ53+AS53+AU53+AW53+AY53+BD53+BF53+BH53+BJ53+BL53+BN53+BP53+BR53+BT53+BV53+CA53+CC53+CE53+CG53+CI53+CK53+CM53+CO53+CQ53</f>
        <v>91</v>
      </c>
      <c r="G53" s="240">
        <f>E53-F53</f>
        <v>111</v>
      </c>
      <c r="I53" s="374" t="s">
        <v>313</v>
      </c>
      <c r="J53" s="145">
        <f>DNC</f>
        <v>17</v>
      </c>
      <c r="K53" s="374" t="s">
        <v>313</v>
      </c>
      <c r="L53" s="145">
        <f>DNC</f>
        <v>17</v>
      </c>
      <c r="M53" s="367" t="s">
        <v>313</v>
      </c>
      <c r="N53" s="145">
        <f>DNC</f>
        <v>17</v>
      </c>
      <c r="O53" s="384">
        <v>13</v>
      </c>
      <c r="P53" s="384"/>
      <c r="Q53" s="384">
        <v>9</v>
      </c>
      <c r="R53" s="384"/>
      <c r="S53" s="384">
        <v>10</v>
      </c>
      <c r="T53" s="383"/>
      <c r="U53" s="374">
        <v>2</v>
      </c>
      <c r="V53" s="355"/>
      <c r="W53" s="374">
        <v>4</v>
      </c>
      <c r="X53" s="328"/>
      <c r="Y53" s="374">
        <v>2</v>
      </c>
      <c r="Z53" s="367"/>
      <c r="AA53" s="223"/>
      <c r="AB53" s="176"/>
      <c r="AC53" s="176"/>
      <c r="AD53" s="223" t="str">
        <f>C53</f>
        <v>Greg Stenbeck</v>
      </c>
      <c r="AE53" s="11" t="str">
        <f>D53</f>
        <v xml:space="preserve"> 03</v>
      </c>
      <c r="AF53" s="223">
        <v>7</v>
      </c>
      <c r="AG53" s="223"/>
      <c r="AH53" s="248">
        <v>5</v>
      </c>
      <c r="AI53" s="223"/>
      <c r="AJ53" s="223">
        <v>3</v>
      </c>
      <c r="AK53" s="355"/>
      <c r="AL53" s="223">
        <v>1</v>
      </c>
      <c r="AM53" s="223"/>
      <c r="AN53" s="223">
        <v>7</v>
      </c>
      <c r="AO53" s="374"/>
      <c r="AP53" s="223">
        <v>2</v>
      </c>
      <c r="AQ53" s="374"/>
      <c r="AR53" s="223" t="s">
        <v>313</v>
      </c>
      <c r="AS53" s="223">
        <v>12</v>
      </c>
      <c r="AT53" s="374">
        <v>9</v>
      </c>
      <c r="AU53" s="384"/>
      <c r="AV53" s="374">
        <v>7</v>
      </c>
      <c r="AW53" s="374"/>
      <c r="AX53" s="384"/>
      <c r="AY53" s="223"/>
      <c r="AZ53" s="11" t="str">
        <f>D53</f>
        <v xml:space="preserve"> 03</v>
      </c>
      <c r="BA53" s="1" t="str">
        <f>C53</f>
        <v>Greg Stenbeck</v>
      </c>
      <c r="BB53" s="11" t="str">
        <f>D53</f>
        <v xml:space="preserve"> 03</v>
      </c>
      <c r="BC53" s="146" t="s">
        <v>313</v>
      </c>
      <c r="BD53" s="146">
        <v>15</v>
      </c>
      <c r="BE53" s="223" t="s">
        <v>313</v>
      </c>
      <c r="BF53" s="223">
        <v>13</v>
      </c>
      <c r="BG53" s="223">
        <v>9</v>
      </c>
      <c r="BH53" s="223"/>
      <c r="BI53" s="384">
        <v>7</v>
      </c>
      <c r="BJ53" s="223"/>
      <c r="BK53" s="384">
        <v>10</v>
      </c>
      <c r="BL53" s="223"/>
      <c r="BM53" s="384">
        <v>4</v>
      </c>
      <c r="BN53" s="223"/>
      <c r="BO53" s="223"/>
      <c r="BP53" s="223"/>
      <c r="BQ53" s="384"/>
      <c r="BR53" s="384"/>
      <c r="BS53" s="384"/>
      <c r="BT53" s="384"/>
      <c r="BW53" s="11" t="str">
        <f>AZ53</f>
        <v xml:space="preserve"> 03</v>
      </c>
      <c r="BX53" s="240" t="str">
        <f>BA53</f>
        <v>Greg Stenbeck</v>
      </c>
      <c r="BY53" s="11" t="str">
        <f>BB53</f>
        <v xml:space="preserve"> 03</v>
      </c>
      <c r="BZ53" s="223"/>
      <c r="CA53" s="223"/>
      <c r="CB53" s="341"/>
      <c r="CC53" s="341"/>
      <c r="CD53" s="223"/>
      <c r="CE53" s="223"/>
      <c r="CF53" s="374"/>
      <c r="CG53" s="160"/>
      <c r="CH53" s="384"/>
      <c r="CI53" s="160"/>
      <c r="CJ53" s="384"/>
      <c r="CK53" s="160"/>
      <c r="CL53" s="223"/>
      <c r="CM53" s="223"/>
      <c r="CN53" s="223"/>
      <c r="CO53" s="223"/>
      <c r="CP53" s="384"/>
      <c r="CQ53" s="384"/>
      <c r="CT53" s="11" t="str">
        <f>BW53</f>
        <v xml:space="preserve"> 03</v>
      </c>
      <c r="DD53" s="69"/>
    </row>
    <row r="54" spans="1:108" ht="12.75" customHeight="1">
      <c r="A54" s="18">
        <v>4</v>
      </c>
      <c r="B54" s="7">
        <v>5</v>
      </c>
      <c r="C54" s="160" t="s">
        <v>169</v>
      </c>
      <c r="D54" s="19" t="s">
        <v>249</v>
      </c>
      <c r="E54" s="240">
        <f>SUM(I54:CQ54)</f>
        <v>215</v>
      </c>
      <c r="F54" s="240">
        <f>J54+L54+N54+P54+R54+T54+V54+X54+Z54+AB54+AG54+AI54+AK54+AM54+AO54+AQ54+AS54+AU54+AW54+AY54+BD54+BF54+BH54+BJ54+BL54+BN54+BP54+BR54+BT54+BV54+CA54+CC54+CE54+CG54+CI54+CK54+CM54+CO54+CQ54</f>
        <v>96</v>
      </c>
      <c r="G54" s="240">
        <f>E54-F54</f>
        <v>119</v>
      </c>
      <c r="I54" s="358">
        <v>8</v>
      </c>
      <c r="J54" s="384"/>
      <c r="K54" s="358">
        <v>1</v>
      </c>
      <c r="L54" s="384"/>
      <c r="M54" s="358">
        <v>3</v>
      </c>
      <c r="N54" s="383"/>
      <c r="O54" s="376">
        <v>1</v>
      </c>
      <c r="P54" s="376"/>
      <c r="Q54" s="376" t="s">
        <v>313</v>
      </c>
      <c r="R54" s="376">
        <v>14</v>
      </c>
      <c r="S54" s="376">
        <v>6</v>
      </c>
      <c r="T54" s="384"/>
      <c r="U54" s="355" t="s">
        <v>313</v>
      </c>
      <c r="V54" s="374">
        <v>16</v>
      </c>
      <c r="W54" s="355">
        <v>12</v>
      </c>
      <c r="X54" s="358"/>
      <c r="Y54" s="358" t="s">
        <v>313</v>
      </c>
      <c r="Z54" s="358">
        <v>15</v>
      </c>
      <c r="AA54" s="384"/>
      <c r="AB54" s="384"/>
      <c r="AC54" s="74"/>
      <c r="AD54" s="223" t="str">
        <f>C54</f>
        <v>Doug Ellis</v>
      </c>
      <c r="AE54" s="11" t="str">
        <f>D54</f>
        <v xml:space="preserve"> 44</v>
      </c>
      <c r="AF54" s="384">
        <v>3</v>
      </c>
      <c r="AG54" s="384"/>
      <c r="AH54" s="384">
        <v>3</v>
      </c>
      <c r="AI54" s="384"/>
      <c r="AJ54" s="384">
        <v>7</v>
      </c>
      <c r="AK54" s="358"/>
      <c r="AL54" s="384">
        <v>12</v>
      </c>
      <c r="AM54" s="384"/>
      <c r="AN54" s="384">
        <v>10</v>
      </c>
      <c r="AO54" s="376"/>
      <c r="AP54" s="384">
        <v>8</v>
      </c>
      <c r="AQ54" s="358"/>
      <c r="AR54" s="384" t="s">
        <v>313</v>
      </c>
      <c r="AS54" s="145">
        <f>DNC</f>
        <v>17</v>
      </c>
      <c r="AT54" s="374" t="s">
        <v>313</v>
      </c>
      <c r="AU54" s="145">
        <f>DNC</f>
        <v>17</v>
      </c>
      <c r="AV54" s="374" t="s">
        <v>313</v>
      </c>
      <c r="AW54" s="145">
        <f>DNC</f>
        <v>17</v>
      </c>
      <c r="AX54" s="376"/>
      <c r="AY54" s="384"/>
      <c r="AZ54" s="11" t="str">
        <f>D54</f>
        <v xml:space="preserve"> 44</v>
      </c>
      <c r="BA54" s="1" t="str">
        <f>C54</f>
        <v>Doug Ellis</v>
      </c>
      <c r="BB54" s="11" t="str">
        <f>D54</f>
        <v xml:space="preserve"> 44</v>
      </c>
      <c r="BC54" s="384">
        <v>9</v>
      </c>
      <c r="BD54" s="384"/>
      <c r="BE54" s="384">
        <v>10</v>
      </c>
      <c r="BF54" s="384"/>
      <c r="BG54" s="384">
        <v>1</v>
      </c>
      <c r="BH54" s="383"/>
      <c r="BI54" s="374">
        <v>1</v>
      </c>
      <c r="BJ54" s="384"/>
      <c r="BK54" s="374">
        <v>12</v>
      </c>
      <c r="BL54" s="384"/>
      <c r="BM54" s="374">
        <v>12</v>
      </c>
      <c r="BN54" s="143"/>
      <c r="BO54" s="46"/>
      <c r="BP54" s="384"/>
      <c r="BQ54" s="46"/>
      <c r="BR54" s="376"/>
      <c r="BS54" s="46"/>
      <c r="BT54" s="376"/>
      <c r="BW54" s="11" t="str">
        <f>AZ54</f>
        <v xml:space="preserve"> 44</v>
      </c>
      <c r="BX54" s="240" t="str">
        <f>BA54</f>
        <v>Doug Ellis</v>
      </c>
      <c r="BY54" s="11" t="str">
        <f>BB54</f>
        <v xml:space="preserve"> 44</v>
      </c>
      <c r="BZ54" s="384"/>
      <c r="CA54" s="384"/>
      <c r="CB54" s="358"/>
      <c r="CC54" s="358"/>
      <c r="CD54" s="384"/>
      <c r="CE54" s="384"/>
      <c r="CF54" s="46"/>
      <c r="CG54" s="384"/>
      <c r="CH54" s="46"/>
      <c r="CI54" s="384"/>
      <c r="CJ54" s="46"/>
      <c r="CK54" s="384"/>
      <c r="CL54" s="46"/>
      <c r="CM54" s="384"/>
      <c r="CN54" s="46"/>
      <c r="CO54" s="384"/>
      <c r="CP54" s="46"/>
      <c r="CQ54" s="376"/>
      <c r="CT54" s="11" t="str">
        <f>BW54</f>
        <v xml:space="preserve"> 44</v>
      </c>
    </row>
    <row r="55" spans="1:108" ht="12.75" customHeight="1">
      <c r="A55" s="18">
        <v>5</v>
      </c>
      <c r="B55" s="7">
        <v>7</v>
      </c>
      <c r="C55" t="s">
        <v>103</v>
      </c>
      <c r="D55" s="19" t="s">
        <v>252</v>
      </c>
      <c r="E55" s="240">
        <f>SUM(I55:CQ55)</f>
        <v>211</v>
      </c>
      <c r="F55" s="240">
        <f>J55+L55+N55+P55+R55+T55+V55+X55+Z55+AB55+AG55+AI55+AK55+AM55+AO55+AQ55+AS55+AU55+AW55+AY55+BD55+BF55+BH55+BJ55+BL55+BN55+BP55+BR55+BT55+BV55+CA55+CC55+CE55+CG55+CI55+CK55+CM55+CO55+CQ55</f>
        <v>87</v>
      </c>
      <c r="G55" s="240">
        <f>E55-F55</f>
        <v>124</v>
      </c>
      <c r="H55" s="385"/>
      <c r="I55" s="358" t="s">
        <v>313</v>
      </c>
      <c r="J55" s="145">
        <f>DNC</f>
        <v>17</v>
      </c>
      <c r="K55" s="376" t="s">
        <v>313</v>
      </c>
      <c r="L55" s="145">
        <f>DNC</f>
        <v>17</v>
      </c>
      <c r="M55" s="358" t="s">
        <v>313</v>
      </c>
      <c r="N55" s="145">
        <f>DNC</f>
        <v>17</v>
      </c>
      <c r="O55" s="223">
        <v>8</v>
      </c>
      <c r="P55" s="223"/>
      <c r="Q55" s="223">
        <v>6</v>
      </c>
      <c r="R55" s="223"/>
      <c r="S55" s="223" t="s">
        <v>313</v>
      </c>
      <c r="T55" s="223">
        <v>13</v>
      </c>
      <c r="U55" s="248">
        <v>9</v>
      </c>
      <c r="V55" s="223"/>
      <c r="W55" s="376">
        <v>6</v>
      </c>
      <c r="X55" s="376"/>
      <c r="Y55" s="358" t="s">
        <v>313</v>
      </c>
      <c r="Z55" s="374">
        <v>11</v>
      </c>
      <c r="AA55" s="46"/>
      <c r="AB55" s="367"/>
      <c r="AC55" s="319"/>
      <c r="AD55" s="223" t="str">
        <f>C55</f>
        <v>Ian Kohler</v>
      </c>
      <c r="AE55" s="11" t="str">
        <f>D55</f>
        <v xml:space="preserve"> 77</v>
      </c>
      <c r="AF55" s="367">
        <v>8</v>
      </c>
      <c r="AG55" s="374"/>
      <c r="AH55" s="376">
        <v>9</v>
      </c>
      <c r="AI55" s="358"/>
      <c r="AJ55" s="374">
        <v>2</v>
      </c>
      <c r="AK55" s="367"/>
      <c r="AL55" s="376">
        <v>10</v>
      </c>
      <c r="AM55" s="367"/>
      <c r="AN55" s="374">
        <v>2</v>
      </c>
      <c r="AO55" s="367"/>
      <c r="AP55" s="374">
        <v>5</v>
      </c>
      <c r="AQ55" s="367"/>
      <c r="AR55" s="374">
        <v>6</v>
      </c>
      <c r="AS55" s="384"/>
      <c r="AT55" s="374" t="s">
        <v>313</v>
      </c>
      <c r="AU55" s="384">
        <v>12</v>
      </c>
      <c r="AV55" s="374">
        <v>5</v>
      </c>
      <c r="AW55" s="384"/>
      <c r="AX55" s="376"/>
      <c r="AY55" s="317"/>
      <c r="AZ55" s="11" t="str">
        <f>D55</f>
        <v xml:space="preserve"> 77</v>
      </c>
      <c r="BA55" s="1" t="str">
        <f>C55</f>
        <v>Ian Kohler</v>
      </c>
      <c r="BB55" s="11" t="str">
        <f>D55</f>
        <v xml:space="preserve"> 77</v>
      </c>
      <c r="BC55" s="367">
        <v>10</v>
      </c>
      <c r="BD55" s="317"/>
      <c r="BE55" s="367">
        <v>8</v>
      </c>
      <c r="BF55" s="374"/>
      <c r="BG55" s="330">
        <v>10</v>
      </c>
      <c r="BH55" s="384"/>
      <c r="BI55" s="376">
        <v>9</v>
      </c>
      <c r="BJ55" s="376"/>
      <c r="BK55" s="376">
        <v>3</v>
      </c>
      <c r="BL55" s="376"/>
      <c r="BM55" s="376">
        <v>8</v>
      </c>
      <c r="BN55" s="46"/>
      <c r="BO55" s="223"/>
      <c r="BP55" s="223"/>
      <c r="BQ55" s="223"/>
      <c r="BR55" s="223"/>
      <c r="BS55" s="223"/>
      <c r="BT55" s="160"/>
      <c r="BW55" s="11" t="str">
        <f>AZ55</f>
        <v xml:space="preserve"> 77</v>
      </c>
      <c r="BX55" s="240" t="str">
        <f>BA55</f>
        <v>Ian Kohler</v>
      </c>
      <c r="BY55" s="11" t="str">
        <f>BB55</f>
        <v xml:space="preserve"> 77</v>
      </c>
      <c r="BZ55" s="367"/>
      <c r="CA55" s="308"/>
      <c r="CB55" s="376"/>
      <c r="CC55" s="376"/>
      <c r="CD55" s="350"/>
      <c r="CE55" s="367"/>
      <c r="CF55" s="384"/>
      <c r="CG55" s="355"/>
      <c r="CH55" s="384"/>
      <c r="CI55" s="376"/>
      <c r="CJ55" s="384"/>
      <c r="CK55" s="355"/>
      <c r="CL55" s="223"/>
      <c r="CM55" s="223"/>
      <c r="CN55" s="223"/>
      <c r="CO55" s="223"/>
      <c r="CP55" s="223"/>
      <c r="CQ55" s="160"/>
      <c r="CT55" s="11" t="str">
        <f>BW55</f>
        <v xml:space="preserve"> 77</v>
      </c>
    </row>
    <row r="56" spans="1:108" ht="12.75" customHeight="1">
      <c r="A56" s="18">
        <v>6</v>
      </c>
      <c r="B56" s="7">
        <v>3</v>
      </c>
      <c r="C56" t="s">
        <v>139</v>
      </c>
      <c r="D56" s="19" t="s">
        <v>257</v>
      </c>
      <c r="E56" s="240">
        <f>SUM(I56:CQ56)</f>
        <v>231</v>
      </c>
      <c r="F56" s="240">
        <f>J56+L56+N56+P56+R56+T56+V56+X56+Z56+AB56+AG56+AI56+AK56+AM56+AO56+AQ56+AS56+AU56+AW56+AY56+BD56+BF56+BH56+BJ56+BL56+BN56+BP56+BR56+BT56+BV56+CA56+CC56+CE56+CG56+CI56+CK56+CM56+CO56+CQ56</f>
        <v>102</v>
      </c>
      <c r="G56" s="240">
        <f>E56-F56</f>
        <v>129</v>
      </c>
      <c r="I56" s="358" t="s">
        <v>313</v>
      </c>
      <c r="J56" s="145">
        <f>DNC</f>
        <v>17</v>
      </c>
      <c r="K56" s="358" t="s">
        <v>313</v>
      </c>
      <c r="L56" s="145">
        <f>DNC</f>
        <v>17</v>
      </c>
      <c r="M56" s="355" t="s">
        <v>313</v>
      </c>
      <c r="N56" s="145">
        <f>DNC</f>
        <v>17</v>
      </c>
      <c r="O56" s="223">
        <v>9</v>
      </c>
      <c r="P56" s="223"/>
      <c r="Q56" s="223">
        <v>3</v>
      </c>
      <c r="R56" s="223"/>
      <c r="S56" s="223">
        <v>14</v>
      </c>
      <c r="T56" s="223"/>
      <c r="U56" s="376">
        <v>12</v>
      </c>
      <c r="V56" s="376"/>
      <c r="W56" s="374">
        <v>16</v>
      </c>
      <c r="X56" s="358"/>
      <c r="Y56" s="374">
        <v>7</v>
      </c>
      <c r="Z56" s="358"/>
      <c r="AA56" s="384"/>
      <c r="AB56" s="384"/>
      <c r="AC56" s="319"/>
      <c r="AD56" s="223" t="str">
        <f>C56</f>
        <v>Ross Morton</v>
      </c>
      <c r="AE56" s="11" t="str">
        <f>D56</f>
        <v xml:space="preserve"> 48</v>
      </c>
      <c r="AF56" s="374">
        <v>2</v>
      </c>
      <c r="AG56" s="367"/>
      <c r="AH56" s="374">
        <v>4</v>
      </c>
      <c r="AI56" s="223"/>
      <c r="AJ56" s="374">
        <v>1</v>
      </c>
      <c r="AK56" s="358"/>
      <c r="AL56" s="374">
        <v>3</v>
      </c>
      <c r="AM56" s="367"/>
      <c r="AN56" s="374">
        <v>11</v>
      </c>
      <c r="AO56" s="384"/>
      <c r="AP56" s="374">
        <v>6</v>
      </c>
      <c r="AQ56" s="355"/>
      <c r="AR56" s="374">
        <v>1</v>
      </c>
      <c r="AS56" s="223"/>
      <c r="AT56" s="374">
        <v>2</v>
      </c>
      <c r="AU56" s="223"/>
      <c r="AV56" s="374">
        <v>1</v>
      </c>
      <c r="AW56" s="374"/>
      <c r="AX56" s="7"/>
      <c r="AY56" s="367"/>
      <c r="AZ56" s="11" t="str">
        <f>D56</f>
        <v xml:space="preserve"> 48</v>
      </c>
      <c r="BA56" s="1" t="str">
        <f>C56</f>
        <v>Ross Morton</v>
      </c>
      <c r="BB56" s="11" t="str">
        <f>D56</f>
        <v xml:space="preserve"> 48</v>
      </c>
      <c r="BC56" s="384">
        <v>12</v>
      </c>
      <c r="BD56" s="384"/>
      <c r="BE56" s="367">
        <v>11</v>
      </c>
      <c r="BF56" s="367"/>
      <c r="BG56" s="367">
        <v>14</v>
      </c>
      <c r="BH56" s="383"/>
      <c r="BI56" s="384" t="s">
        <v>313</v>
      </c>
      <c r="BJ56" s="145">
        <f>DNC</f>
        <v>17</v>
      </c>
      <c r="BK56" s="384" t="s">
        <v>313</v>
      </c>
      <c r="BL56" s="145">
        <f>DNC</f>
        <v>17</v>
      </c>
      <c r="BM56" s="384" t="s">
        <v>313</v>
      </c>
      <c r="BN56" s="145">
        <f>DNC</f>
        <v>17</v>
      </c>
      <c r="BO56" s="223"/>
      <c r="BP56" s="223"/>
      <c r="BQ56" s="223"/>
      <c r="BR56" s="223"/>
      <c r="BS56" s="223"/>
      <c r="BT56" s="160"/>
      <c r="BW56" s="11" t="str">
        <f>AZ56</f>
        <v xml:space="preserve"> 48</v>
      </c>
      <c r="BX56" s="240" t="str">
        <f>BA56</f>
        <v>Ross Morton</v>
      </c>
      <c r="BY56" s="11" t="str">
        <f>BB56</f>
        <v xml:space="preserve"> 48</v>
      </c>
      <c r="BZ56" s="367"/>
      <c r="CA56" s="367"/>
      <c r="CB56" s="355"/>
      <c r="CC56" s="350"/>
      <c r="CD56" s="367"/>
      <c r="CE56" s="367"/>
      <c r="CF56" s="367"/>
      <c r="CG56" s="367"/>
      <c r="CH56" s="84"/>
      <c r="CI56" s="84"/>
      <c r="CJ56" s="46"/>
      <c r="CK56" s="73"/>
      <c r="CL56" s="223"/>
      <c r="CM56" s="223"/>
      <c r="CN56" s="223"/>
      <c r="CO56" s="223"/>
      <c r="CP56" s="223"/>
      <c r="CQ56" s="160"/>
      <c r="CT56" s="11" t="str">
        <f>BW56</f>
        <v xml:space="preserve"> 48</v>
      </c>
    </row>
    <row r="57" spans="1:108" ht="12.75" customHeight="1">
      <c r="A57" s="18">
        <v>7</v>
      </c>
      <c r="B57" s="7">
        <v>6</v>
      </c>
      <c r="C57" s="21" t="s">
        <v>9</v>
      </c>
      <c r="D57" s="19" t="s">
        <v>232</v>
      </c>
      <c r="E57" s="240">
        <f>SUM(I57:CQ57)</f>
        <v>229</v>
      </c>
      <c r="F57" s="377">
        <f>J57+L57+N57+P57+R57+T57+V57+X57+Z57+AB57+AG57+AI57+AK57+AM57+AO57+AQ57+AS57+AU57+AW57+AY57+BD57+BF57+BH57+BJ57+BL57+BN57+BP57+BR57+BT57+BV57+CA57+CC57+CE57+CG57+CI57+CK57+CM57+CO57+CQ57</f>
        <v>95</v>
      </c>
      <c r="G57" s="377">
        <f>E57-F57</f>
        <v>134</v>
      </c>
      <c r="I57" s="376">
        <v>5</v>
      </c>
      <c r="J57" s="383"/>
      <c r="K57" s="376">
        <v>2</v>
      </c>
      <c r="L57" s="384"/>
      <c r="M57" s="355">
        <v>9</v>
      </c>
      <c r="N57" s="384"/>
      <c r="O57" s="223">
        <v>10</v>
      </c>
      <c r="P57" s="223"/>
      <c r="Q57" s="223" t="s">
        <v>313</v>
      </c>
      <c r="R57" s="223">
        <v>16</v>
      </c>
      <c r="S57" s="313" t="s">
        <v>313</v>
      </c>
      <c r="T57" s="248">
        <v>13</v>
      </c>
      <c r="U57" s="384">
        <v>3</v>
      </c>
      <c r="V57" s="384"/>
      <c r="W57" s="374">
        <v>2</v>
      </c>
      <c r="X57" s="367"/>
      <c r="Y57" s="376">
        <v>4</v>
      </c>
      <c r="Z57" s="367"/>
      <c r="AA57" s="223"/>
      <c r="AB57" s="223"/>
      <c r="AC57" s="319"/>
      <c r="AD57" s="223" t="str">
        <f>C57</f>
        <v>Ray Nixon</v>
      </c>
      <c r="AE57" s="11" t="str">
        <f>D57</f>
        <v xml:space="preserve"> 21</v>
      </c>
      <c r="AF57" s="376">
        <v>11</v>
      </c>
      <c r="AG57" s="376"/>
      <c r="AH57" s="374">
        <v>8</v>
      </c>
      <c r="AI57" s="358"/>
      <c r="AJ57" s="374">
        <v>8</v>
      </c>
      <c r="AK57" s="358"/>
      <c r="AL57" s="367">
        <v>6</v>
      </c>
      <c r="AM57" s="376"/>
      <c r="AN57" s="350">
        <v>1</v>
      </c>
      <c r="AO57" s="223"/>
      <c r="AP57" s="350">
        <v>10</v>
      </c>
      <c r="AQ57" s="376"/>
      <c r="AR57" s="374">
        <v>11</v>
      </c>
      <c r="AS57" s="376"/>
      <c r="AT57" s="376">
        <v>7</v>
      </c>
      <c r="AU57" s="223"/>
      <c r="AV57" s="376">
        <v>13</v>
      </c>
      <c r="AW57" s="374"/>
      <c r="AX57" s="7"/>
      <c r="AY57" s="376"/>
      <c r="AZ57" s="11" t="str">
        <f>D57</f>
        <v xml:space="preserve"> 21</v>
      </c>
      <c r="BA57" s="1" t="str">
        <f>C57</f>
        <v>Ray Nixon</v>
      </c>
      <c r="BB57" s="11" t="str">
        <f>D57</f>
        <v xml:space="preserve"> 21</v>
      </c>
      <c r="BC57" s="146" t="s">
        <v>313</v>
      </c>
      <c r="BD57" s="146">
        <v>15</v>
      </c>
      <c r="BE57" s="376">
        <v>12</v>
      </c>
      <c r="BF57" s="376"/>
      <c r="BG57" s="376">
        <v>12</v>
      </c>
      <c r="BH57" s="376"/>
      <c r="BI57" s="367" t="s">
        <v>313</v>
      </c>
      <c r="BJ57" s="145">
        <f>DNC</f>
        <v>17</v>
      </c>
      <c r="BK57" s="367" t="s">
        <v>313</v>
      </c>
      <c r="BL57" s="145">
        <f>DNC</f>
        <v>17</v>
      </c>
      <c r="BM57" s="367" t="s">
        <v>313</v>
      </c>
      <c r="BN57" s="145">
        <f>DNC</f>
        <v>17</v>
      </c>
      <c r="BO57" s="223"/>
      <c r="BP57" s="223"/>
      <c r="BQ57" s="223"/>
      <c r="BR57" s="160"/>
      <c r="BS57" s="223"/>
      <c r="BT57" s="160"/>
      <c r="BW57" s="11" t="str">
        <f>AZ57</f>
        <v xml:space="preserve"> 21</v>
      </c>
      <c r="BX57" s="240" t="str">
        <f>BA57</f>
        <v>Ray Nixon</v>
      </c>
      <c r="BY57" s="11" t="str">
        <f>BB57</f>
        <v xml:space="preserve"> 21</v>
      </c>
      <c r="BZ57" s="367"/>
      <c r="CA57" s="367"/>
      <c r="CB57" s="367"/>
      <c r="CC57" s="367"/>
      <c r="CD57" s="341"/>
      <c r="CE57" s="350"/>
      <c r="CF57" s="374"/>
      <c r="CG57" s="358"/>
      <c r="CH57" s="374"/>
      <c r="CI57" s="376"/>
      <c r="CJ57" s="374"/>
      <c r="CK57" s="358"/>
      <c r="CL57" s="223"/>
      <c r="CM57" s="160"/>
      <c r="CN57" s="223"/>
      <c r="CO57" s="160"/>
      <c r="CP57" s="223"/>
      <c r="CQ57" s="160"/>
      <c r="CT57" s="11" t="str">
        <f>BW57</f>
        <v xml:space="preserve"> 21</v>
      </c>
      <c r="DD57" s="69"/>
    </row>
    <row r="58" spans="1:108" ht="12.75" customHeight="1">
      <c r="A58" s="18">
        <v>8</v>
      </c>
      <c r="B58" s="7">
        <v>10</v>
      </c>
      <c r="C58" s="21" t="s">
        <v>19</v>
      </c>
      <c r="D58" s="19" t="s">
        <v>250</v>
      </c>
      <c r="E58" s="240">
        <f>SUM(I58:CQ58)</f>
        <v>241</v>
      </c>
      <c r="F58" s="240">
        <f>J58+L58+N58+P58+R58+T58+V58+X58+Z58+AB58+AG58+AI58+AK58+AM58+AO58+AQ58+AS58+AU58+AW58+AY58+BD58+BF58+BH58+BJ58+BL58+BN58+BP58+BR58+BT58+BV58+CA58+CC58+CE58+CG58+CI58+CK58+CM58+CO58+CQ58</f>
        <v>102</v>
      </c>
      <c r="G58" s="240">
        <f>E58-F58</f>
        <v>139</v>
      </c>
      <c r="H58" s="385"/>
      <c r="I58" s="384" t="s">
        <v>313</v>
      </c>
      <c r="J58" s="145">
        <f>DNC</f>
        <v>17</v>
      </c>
      <c r="K58" s="384" t="s">
        <v>313</v>
      </c>
      <c r="L58" s="145">
        <f>DNC</f>
        <v>17</v>
      </c>
      <c r="M58" s="355" t="s">
        <v>313</v>
      </c>
      <c r="N58" s="145">
        <f>DNC</f>
        <v>17</v>
      </c>
      <c r="O58" s="384">
        <v>4</v>
      </c>
      <c r="P58" s="374"/>
      <c r="Q58" s="384">
        <v>1</v>
      </c>
      <c r="R58" s="374"/>
      <c r="S58" s="374">
        <v>9</v>
      </c>
      <c r="T58" s="374"/>
      <c r="U58" s="374" t="s">
        <v>313</v>
      </c>
      <c r="V58" s="145">
        <f>DNC</f>
        <v>17</v>
      </c>
      <c r="W58" s="328" t="s">
        <v>313</v>
      </c>
      <c r="X58" s="145">
        <f>DNC</f>
        <v>17</v>
      </c>
      <c r="Y58" s="374" t="s">
        <v>313</v>
      </c>
      <c r="Z58" s="145">
        <f>DNC</f>
        <v>17</v>
      </c>
      <c r="AA58" s="46"/>
      <c r="AB58" s="355"/>
      <c r="AC58" s="319"/>
      <c r="AD58" s="18" t="str">
        <f>C58</f>
        <v>Tony Park</v>
      </c>
      <c r="AE58" s="11" t="str">
        <f>D58</f>
        <v xml:space="preserve"> 26</v>
      </c>
      <c r="AF58" s="145">
        <v>17</v>
      </c>
      <c r="AG58" s="374"/>
      <c r="AH58" s="145">
        <v>17</v>
      </c>
      <c r="AI58" s="367"/>
      <c r="AJ58" s="145">
        <v>17</v>
      </c>
      <c r="AK58" s="384"/>
      <c r="AL58" s="223">
        <v>8</v>
      </c>
      <c r="AM58" s="223"/>
      <c r="AN58" s="223">
        <v>9</v>
      </c>
      <c r="AO58" s="223"/>
      <c r="AP58" s="223">
        <v>4</v>
      </c>
      <c r="AQ58" s="223"/>
      <c r="AR58" s="374">
        <v>8</v>
      </c>
      <c r="AS58" s="376"/>
      <c r="AT58" s="374">
        <v>5</v>
      </c>
      <c r="AU58" s="376"/>
      <c r="AV58" s="374">
        <v>11</v>
      </c>
      <c r="AW58" s="376"/>
      <c r="AX58" s="384"/>
      <c r="AY58" s="384"/>
      <c r="AZ58" s="11" t="str">
        <f>D58</f>
        <v xml:space="preserve"> 26</v>
      </c>
      <c r="BA58" s="1" t="str">
        <f>C58</f>
        <v>Tony Park</v>
      </c>
      <c r="BB58" s="11" t="str">
        <f>D58</f>
        <v xml:space="preserve"> 26</v>
      </c>
      <c r="BC58" s="223">
        <v>6</v>
      </c>
      <c r="BD58" s="223"/>
      <c r="BE58" s="374">
        <v>3</v>
      </c>
      <c r="BF58" s="374"/>
      <c r="BG58" s="260">
        <v>5</v>
      </c>
      <c r="BH58" s="376"/>
      <c r="BI58" s="223">
        <v>5</v>
      </c>
      <c r="BJ58" s="223"/>
      <c r="BK58" s="223">
        <v>8</v>
      </c>
      <c r="BL58" s="223"/>
      <c r="BM58" s="384">
        <v>2</v>
      </c>
      <c r="BN58" s="384"/>
      <c r="BO58" s="384"/>
      <c r="BP58" s="384"/>
      <c r="BQ58" s="376"/>
      <c r="BR58" s="367"/>
      <c r="BS58" s="376"/>
      <c r="BT58" s="374"/>
      <c r="BW58" s="11" t="str">
        <f>AZ58</f>
        <v xml:space="preserve"> 26</v>
      </c>
      <c r="BX58" s="240" t="str">
        <f>BA58</f>
        <v>Tony Park</v>
      </c>
      <c r="BY58" s="11" t="str">
        <f>BB58</f>
        <v xml:space="preserve"> 26</v>
      </c>
      <c r="BZ58" s="374"/>
      <c r="CA58" s="358"/>
      <c r="CB58" s="384"/>
      <c r="CC58" s="384"/>
      <c r="CD58" s="384"/>
      <c r="CE58" s="384"/>
      <c r="CF58" s="46"/>
      <c r="CG58" s="374"/>
      <c r="CH58" s="46"/>
      <c r="CI58" s="374"/>
      <c r="CJ58" s="46"/>
      <c r="CK58" s="223"/>
      <c r="CL58" s="46"/>
      <c r="CM58" s="384"/>
      <c r="CN58" s="46"/>
      <c r="CO58" s="367"/>
      <c r="CP58" s="46"/>
      <c r="CQ58" s="374"/>
      <c r="CT58" s="11" t="str">
        <f>BW58</f>
        <v xml:space="preserve"> 26</v>
      </c>
      <c r="CW58" s="165"/>
    </row>
    <row r="59" spans="1:108" ht="12.75" customHeight="1">
      <c r="A59" s="18">
        <v>9</v>
      </c>
      <c r="B59" s="7">
        <v>11</v>
      </c>
      <c r="C59" t="s">
        <v>195</v>
      </c>
      <c r="D59" s="19" t="s">
        <v>233</v>
      </c>
      <c r="E59" s="240">
        <f>SUM(I59:CQ59)</f>
        <v>251</v>
      </c>
      <c r="F59" s="240">
        <f>J59+L59+N59+P59+R59+T59+V59+X59+Z59+AB59+AG59+AI59+AK59+AM59+AO59+AQ59+AS59+AU59+AW59+AY59+BD59+BF59+BH59+BJ59+BL59+BN59+BP59+BR59+BT59+BV59+CA59+CC59+CE59+CG59+CI59+CK59+CM59+CO59+CQ59</f>
        <v>102</v>
      </c>
      <c r="G59" s="240">
        <f>E59-F59</f>
        <v>149</v>
      </c>
      <c r="I59" s="384" t="s">
        <v>313</v>
      </c>
      <c r="J59" s="145">
        <f>DNC</f>
        <v>17</v>
      </c>
      <c r="K59" s="384" t="s">
        <v>313</v>
      </c>
      <c r="L59" s="145">
        <f>DNC</f>
        <v>17</v>
      </c>
      <c r="M59" s="350" t="s">
        <v>313</v>
      </c>
      <c r="N59" s="145">
        <f>DNC</f>
        <v>17</v>
      </c>
      <c r="O59" s="384" t="s">
        <v>313</v>
      </c>
      <c r="P59" s="145">
        <f>DNC</f>
        <v>17</v>
      </c>
      <c r="Q59" s="384" t="s">
        <v>313</v>
      </c>
      <c r="R59" s="145">
        <f>DNC</f>
        <v>17</v>
      </c>
      <c r="S59" s="384" t="s">
        <v>313</v>
      </c>
      <c r="T59" s="145">
        <f>DNC</f>
        <v>17</v>
      </c>
      <c r="U59" s="374">
        <v>6</v>
      </c>
      <c r="V59" s="374"/>
      <c r="W59" s="374">
        <v>13</v>
      </c>
      <c r="X59" s="374"/>
      <c r="Y59" s="384">
        <v>9</v>
      </c>
      <c r="Z59" s="383"/>
      <c r="AA59" s="376"/>
      <c r="AB59" s="143"/>
      <c r="AC59" s="74"/>
      <c r="AD59" s="223" t="str">
        <f>C59</f>
        <v>Phil Lory</v>
      </c>
      <c r="AE59" s="11" t="str">
        <f>D59</f>
        <v xml:space="preserve"> 19</v>
      </c>
      <c r="AF59" s="145">
        <v>17</v>
      </c>
      <c r="AG59" s="384"/>
      <c r="AH59" s="145">
        <v>17</v>
      </c>
      <c r="AI59" s="367"/>
      <c r="AJ59" s="145">
        <v>17</v>
      </c>
      <c r="AK59" s="376"/>
      <c r="AL59" s="374">
        <v>9</v>
      </c>
      <c r="AM59" s="384"/>
      <c r="AN59" s="376">
        <v>8</v>
      </c>
      <c r="AO59" s="384"/>
      <c r="AP59" s="367">
        <v>14</v>
      </c>
      <c r="AQ59" s="384"/>
      <c r="AR59" s="374">
        <v>2</v>
      </c>
      <c r="AS59" s="384"/>
      <c r="AT59" s="374">
        <v>1</v>
      </c>
      <c r="AU59" s="384"/>
      <c r="AV59" s="384">
        <v>2</v>
      </c>
      <c r="AW59" s="384"/>
      <c r="AX59" s="384"/>
      <c r="AY59" s="384"/>
      <c r="AZ59" s="11" t="str">
        <f>D59</f>
        <v xml:space="preserve"> 19</v>
      </c>
      <c r="BA59" s="1" t="str">
        <f>C59</f>
        <v>Phil Lory</v>
      </c>
      <c r="BB59" s="11" t="str">
        <f>D59</f>
        <v xml:space="preserve"> 19</v>
      </c>
      <c r="BC59" s="384">
        <v>11</v>
      </c>
      <c r="BD59" s="358"/>
      <c r="BE59" s="384">
        <v>2</v>
      </c>
      <c r="BF59" s="383"/>
      <c r="BG59" s="384">
        <v>7</v>
      </c>
      <c r="BH59" s="383"/>
      <c r="BI59" s="384">
        <v>2</v>
      </c>
      <c r="BJ59" s="384"/>
      <c r="BK59" s="384">
        <v>1</v>
      </c>
      <c r="BL59" s="384"/>
      <c r="BM59" s="384">
        <v>11</v>
      </c>
      <c r="BN59" s="384"/>
      <c r="BO59" s="384"/>
      <c r="BP59" s="384"/>
      <c r="BQ59" s="384"/>
      <c r="BR59" s="384"/>
      <c r="BS59" s="384"/>
      <c r="BT59" s="384"/>
      <c r="BW59" s="11" t="str">
        <f>AZ59</f>
        <v xml:space="preserve"> 19</v>
      </c>
      <c r="BX59" s="240" t="str">
        <f>BA59</f>
        <v>Phil Lory</v>
      </c>
      <c r="BY59" s="11" t="str">
        <f>BB59</f>
        <v xml:space="preserve"> 19</v>
      </c>
      <c r="BZ59" s="374"/>
      <c r="CA59" s="374"/>
      <c r="CB59" s="376"/>
      <c r="CC59" s="376"/>
      <c r="CD59" s="376"/>
      <c r="CE59" s="376"/>
      <c r="CF59" s="46"/>
      <c r="CG59" s="358"/>
      <c r="CH59" s="46"/>
      <c r="CI59" s="384"/>
      <c r="CJ59" s="46"/>
      <c r="CK59" s="367"/>
      <c r="CL59" s="46"/>
      <c r="CM59" s="384"/>
      <c r="CN59" s="46"/>
      <c r="CO59" s="384"/>
      <c r="CP59" s="46"/>
      <c r="CQ59" s="384"/>
      <c r="CT59" s="11" t="str">
        <f>BW59</f>
        <v xml:space="preserve"> 19</v>
      </c>
      <c r="CZ59" s="165"/>
    </row>
    <row r="60" spans="1:108" ht="12.75" customHeight="1">
      <c r="A60" s="18">
        <v>10</v>
      </c>
      <c r="B60" s="7">
        <v>13</v>
      </c>
      <c r="C60" t="s">
        <v>164</v>
      </c>
      <c r="D60" s="19" t="s">
        <v>230</v>
      </c>
      <c r="E60" s="240">
        <f>SUM(I60:CQ60)</f>
        <v>258</v>
      </c>
      <c r="F60" s="240">
        <f>J60+L60+N60+P60+R60+T60+V60+X60+Z60+AB60+AG60+AI60+AK60+AM60+AO60+AQ60+AS60+AU60+AW60+AY60+BD60+BF60+BH60+BJ60+BL60+BN60+BP60+BR60+BT60+BV60+CA60+CC60+CE60+CG60+CI60+CK60+CM60+CO60+CQ60</f>
        <v>102</v>
      </c>
      <c r="G60" s="240">
        <f>E60-F60</f>
        <v>156</v>
      </c>
      <c r="I60" s="374" t="s">
        <v>313</v>
      </c>
      <c r="J60" s="145">
        <f>DNC</f>
        <v>17</v>
      </c>
      <c r="K60" s="374" t="s">
        <v>313</v>
      </c>
      <c r="L60" s="145">
        <f>DNC</f>
        <v>17</v>
      </c>
      <c r="M60" s="374" t="s">
        <v>313</v>
      </c>
      <c r="N60" s="145">
        <f>DNC</f>
        <v>17</v>
      </c>
      <c r="O60" s="376" t="s">
        <v>313</v>
      </c>
      <c r="P60" s="145">
        <f>DNC</f>
        <v>17</v>
      </c>
      <c r="Q60" s="376" t="s">
        <v>313</v>
      </c>
      <c r="R60" s="145">
        <f>DNC</f>
        <v>17</v>
      </c>
      <c r="S60" s="376" t="s">
        <v>313</v>
      </c>
      <c r="T60" s="145">
        <f>DNC</f>
        <v>17</v>
      </c>
      <c r="U60" s="145">
        <v>17</v>
      </c>
      <c r="V60" s="384"/>
      <c r="W60" s="145">
        <v>17</v>
      </c>
      <c r="X60" s="384"/>
      <c r="Y60" s="145">
        <v>17</v>
      </c>
      <c r="Z60" s="384"/>
      <c r="AA60" s="223"/>
      <c r="AB60" s="358"/>
      <c r="AC60" s="319"/>
      <c r="AD60" s="18" t="str">
        <f>C60</f>
        <v>Chris Tudehope</v>
      </c>
      <c r="AE60" s="11" t="str">
        <f>D60</f>
        <v xml:space="preserve"> 12</v>
      </c>
      <c r="AF60" s="145">
        <v>17</v>
      </c>
      <c r="AG60" s="374"/>
      <c r="AH60" s="145">
        <v>17</v>
      </c>
      <c r="AI60" s="358"/>
      <c r="AJ60" s="145">
        <v>17</v>
      </c>
      <c r="AK60" s="376"/>
      <c r="AL60" s="384">
        <v>4</v>
      </c>
      <c r="AM60" s="384"/>
      <c r="AN60" s="384">
        <v>14</v>
      </c>
      <c r="AO60" s="383"/>
      <c r="AP60" s="384">
        <v>3</v>
      </c>
      <c r="AQ60" s="383"/>
      <c r="AR60" s="374">
        <v>5</v>
      </c>
      <c r="AS60" s="376"/>
      <c r="AT60" s="376">
        <v>3</v>
      </c>
      <c r="AU60" s="223"/>
      <c r="AV60" s="282">
        <v>4</v>
      </c>
      <c r="AW60" s="374"/>
      <c r="AX60" s="7"/>
      <c r="AY60" s="374"/>
      <c r="AZ60" s="11" t="str">
        <f>D60</f>
        <v xml:space="preserve"> 12</v>
      </c>
      <c r="BA60" s="1" t="str">
        <f>C60</f>
        <v>Chris Tudehope</v>
      </c>
      <c r="BB60" s="11" t="str">
        <f>D60</f>
        <v xml:space="preserve"> 12</v>
      </c>
      <c r="BC60" s="384">
        <v>1</v>
      </c>
      <c r="BD60" s="384"/>
      <c r="BE60" s="376">
        <v>4</v>
      </c>
      <c r="BF60" s="223"/>
      <c r="BG60" s="384">
        <v>2</v>
      </c>
      <c r="BH60" s="376"/>
      <c r="BI60" s="384">
        <v>6</v>
      </c>
      <c r="BJ60" s="384"/>
      <c r="BK60" s="384">
        <v>5</v>
      </c>
      <c r="BL60" s="223"/>
      <c r="BM60" s="374">
        <v>3</v>
      </c>
      <c r="BN60" s="374"/>
      <c r="BO60" s="223"/>
      <c r="BP60" s="223"/>
      <c r="BQ60" s="223"/>
      <c r="BR60" s="223"/>
      <c r="BS60" s="223"/>
      <c r="BT60" s="160"/>
      <c r="BW60" s="11" t="str">
        <f>AZ60</f>
        <v xml:space="preserve"> 12</v>
      </c>
      <c r="BX60" s="240" t="str">
        <f>BA60</f>
        <v>Chris Tudehope</v>
      </c>
      <c r="BY60" s="11" t="str">
        <f>BB60</f>
        <v xml:space="preserve"> 12</v>
      </c>
      <c r="BZ60" s="376"/>
      <c r="CA60" s="358"/>
      <c r="CB60" s="376"/>
      <c r="CC60" s="374"/>
      <c r="CD60" s="374"/>
      <c r="CE60" s="376"/>
      <c r="CF60" s="46"/>
      <c r="CG60" s="374"/>
      <c r="CH60" s="46"/>
      <c r="CI60" s="374"/>
      <c r="CJ60" s="46"/>
      <c r="CK60" s="384"/>
      <c r="CL60" s="223"/>
      <c r="CM60" s="223"/>
      <c r="CN60" s="223"/>
      <c r="CO60" s="223"/>
      <c r="CP60" s="223"/>
      <c r="CQ60" s="160"/>
      <c r="CT60" s="11" t="str">
        <f>BW60</f>
        <v xml:space="preserve"> 12</v>
      </c>
    </row>
    <row r="61" spans="1:108" ht="12.75" customHeight="1">
      <c r="A61" s="18">
        <v>11</v>
      </c>
      <c r="B61" s="7">
        <v>14</v>
      </c>
      <c r="C61" t="s">
        <v>147</v>
      </c>
      <c r="D61" s="19" t="s">
        <v>265</v>
      </c>
      <c r="E61" s="240">
        <f>SUM(I61:CQ61)</f>
        <v>260</v>
      </c>
      <c r="F61" s="240">
        <f>J61+L61+N61+P61+R61+T61+V61+X61+Z61+AB61+AG61+AI61+AK61+AM61+AO61+AQ61+AS61+AU61+AW61+AY61+BD61+BF61+BH61+BJ61+BL61+BN61+BP61+BR61+BT61+BV61+CA61+CC61+CE61+CG61+CI61+CK61+CM61+CO61+CQ61</f>
        <v>102</v>
      </c>
      <c r="G61" s="240">
        <f>E61-F61</f>
        <v>158</v>
      </c>
      <c r="I61" s="374" t="s">
        <v>313</v>
      </c>
      <c r="J61" s="145">
        <f>DNC</f>
        <v>17</v>
      </c>
      <c r="K61" s="374" t="s">
        <v>313</v>
      </c>
      <c r="L61" s="145">
        <f>DNC</f>
        <v>17</v>
      </c>
      <c r="M61" s="367" t="s">
        <v>313</v>
      </c>
      <c r="N61" s="145">
        <f>DNC</f>
        <v>17</v>
      </c>
      <c r="O61" s="374">
        <v>7</v>
      </c>
      <c r="P61" s="384"/>
      <c r="Q61" s="376">
        <v>2</v>
      </c>
      <c r="R61" s="384"/>
      <c r="S61" s="384">
        <v>4</v>
      </c>
      <c r="T61" s="384"/>
      <c r="U61" s="223">
        <v>10</v>
      </c>
      <c r="V61" s="223"/>
      <c r="W61" s="223">
        <v>11</v>
      </c>
      <c r="X61" s="223"/>
      <c r="Y61" s="223">
        <v>6</v>
      </c>
      <c r="Z61" s="223"/>
      <c r="AA61" s="223"/>
      <c r="AB61" s="384"/>
      <c r="AC61" s="319"/>
      <c r="AD61" s="223" t="str">
        <f>C61</f>
        <v>Tom Speed</v>
      </c>
      <c r="AE61" s="11" t="str">
        <f>D61</f>
        <v xml:space="preserve"> 15</v>
      </c>
      <c r="AF61" s="384" t="s">
        <v>313</v>
      </c>
      <c r="AG61" s="145">
        <f>DNC</f>
        <v>17</v>
      </c>
      <c r="AH61" s="384" t="s">
        <v>313</v>
      </c>
      <c r="AI61" s="145">
        <f>DNC</f>
        <v>17</v>
      </c>
      <c r="AJ61" s="384" t="s">
        <v>313</v>
      </c>
      <c r="AK61" s="145">
        <f>DNC</f>
        <v>17</v>
      </c>
      <c r="AL61" s="367">
        <v>7</v>
      </c>
      <c r="AM61" s="376"/>
      <c r="AN61" s="376">
        <v>3</v>
      </c>
      <c r="AO61" s="376"/>
      <c r="AP61" s="376">
        <v>7</v>
      </c>
      <c r="AQ61" s="383"/>
      <c r="AR61" s="145">
        <v>17</v>
      </c>
      <c r="AS61" s="374"/>
      <c r="AT61" s="145">
        <v>17</v>
      </c>
      <c r="AU61" s="374"/>
      <c r="AV61" s="145">
        <v>17</v>
      </c>
      <c r="AW61" s="374"/>
      <c r="AX61" s="7"/>
      <c r="AY61" s="7"/>
      <c r="AZ61" s="11" t="str">
        <f>D61</f>
        <v xml:space="preserve"> 15</v>
      </c>
      <c r="BA61" s="1" t="str">
        <f>C61</f>
        <v>Tom Speed</v>
      </c>
      <c r="BB61" s="11" t="str">
        <f>D61</f>
        <v xml:space="preserve"> 15</v>
      </c>
      <c r="BC61" s="376">
        <v>8</v>
      </c>
      <c r="BD61" s="376"/>
      <c r="BE61" s="376">
        <v>14</v>
      </c>
      <c r="BF61" s="384"/>
      <c r="BG61" s="376">
        <v>13</v>
      </c>
      <c r="BH61" s="384"/>
      <c r="BI61" s="367">
        <v>8</v>
      </c>
      <c r="BJ61" s="367"/>
      <c r="BK61" s="367">
        <v>6</v>
      </c>
      <c r="BL61" s="367"/>
      <c r="BM61" s="367">
        <v>1</v>
      </c>
      <c r="BN61" s="367"/>
      <c r="BO61" s="376"/>
      <c r="BP61" s="376"/>
      <c r="BQ61" s="376"/>
      <c r="BR61" s="376"/>
      <c r="BS61" s="223"/>
      <c r="BT61" s="160"/>
      <c r="BW61" s="11" t="str">
        <f>AZ61</f>
        <v xml:space="preserve"> 15</v>
      </c>
      <c r="BX61" s="240" t="str">
        <f>BA61</f>
        <v>Tom Speed</v>
      </c>
      <c r="BY61" s="11" t="str">
        <f>BB61</f>
        <v xml:space="preserve"> 15</v>
      </c>
      <c r="BZ61" s="367"/>
      <c r="CA61" s="355"/>
      <c r="CB61" s="367"/>
      <c r="CC61" s="358"/>
      <c r="CD61" s="376"/>
      <c r="CE61" s="143"/>
      <c r="CF61" s="384"/>
      <c r="CG61" s="374"/>
      <c r="CH61" s="384"/>
      <c r="CI61" s="376"/>
      <c r="CJ61" s="384"/>
      <c r="CK61" s="376"/>
      <c r="CL61" s="384"/>
      <c r="CM61" s="376"/>
      <c r="CN61" s="384"/>
      <c r="CO61" s="376"/>
      <c r="CP61" s="223"/>
      <c r="CQ61" s="160"/>
      <c r="CT61" s="11" t="str">
        <f>BW61</f>
        <v xml:space="preserve"> 15</v>
      </c>
    </row>
    <row r="62" spans="1:108" ht="12.75" customHeight="1">
      <c r="A62" s="18">
        <v>12</v>
      </c>
      <c r="B62" s="7">
        <v>8</v>
      </c>
      <c r="C62" s="160" t="s">
        <v>154</v>
      </c>
      <c r="D62" s="19" t="s">
        <v>246</v>
      </c>
      <c r="E62" s="240">
        <f>SUM(I62:CQ62)</f>
        <v>242</v>
      </c>
      <c r="F62" s="240">
        <f>J62+L62+N62+P62+R62+T62+V62+X62+Z62+AB62+AG62+AI62+AK62+AM62+AO62+AQ62+AS62+AU62+AW62+AY62+BD62+BF62+BH62+BJ62+BL62+BN62+BP62+BR62+BT62+BV62+CA62+CC62+CE62+CG62+CI62+CK62+CM62+CO62+CQ62</f>
        <v>80</v>
      </c>
      <c r="G62" s="240">
        <f>E62-F62</f>
        <v>162</v>
      </c>
      <c r="I62" s="223">
        <v>6</v>
      </c>
      <c r="J62" s="223"/>
      <c r="K62" s="223">
        <v>3</v>
      </c>
      <c r="L62" s="376"/>
      <c r="M62" s="358">
        <v>6</v>
      </c>
      <c r="N62" s="376"/>
      <c r="O62" s="223">
        <v>11</v>
      </c>
      <c r="P62" s="384"/>
      <c r="Q62" s="223">
        <v>5</v>
      </c>
      <c r="R62" s="384"/>
      <c r="S62" s="384" t="s">
        <v>313</v>
      </c>
      <c r="T62" s="384">
        <v>15</v>
      </c>
      <c r="U62" s="384">
        <v>13</v>
      </c>
      <c r="V62" s="384"/>
      <c r="W62" s="376" t="s">
        <v>313</v>
      </c>
      <c r="X62" s="384">
        <v>14</v>
      </c>
      <c r="Y62" s="376">
        <v>12</v>
      </c>
      <c r="Z62" s="376"/>
      <c r="AA62" s="46"/>
      <c r="AB62" s="374"/>
      <c r="AC62" s="319"/>
      <c r="AD62" s="223" t="str">
        <f>C62</f>
        <v>John Macaulay</v>
      </c>
      <c r="AE62" s="11" t="str">
        <f>D62</f>
        <v xml:space="preserve"> 52</v>
      </c>
      <c r="AF62" s="374">
        <v>12</v>
      </c>
      <c r="AG62" s="376"/>
      <c r="AH62" s="376">
        <v>13</v>
      </c>
      <c r="AI62" s="376"/>
      <c r="AJ62" s="248">
        <v>13</v>
      </c>
      <c r="AK62" s="248"/>
      <c r="AL62" s="374">
        <v>13</v>
      </c>
      <c r="AM62" s="384"/>
      <c r="AN62" s="223">
        <v>6</v>
      </c>
      <c r="AO62" s="384"/>
      <c r="AP62" s="374">
        <v>1</v>
      </c>
      <c r="AQ62" s="384"/>
      <c r="AR62" s="376">
        <v>13</v>
      </c>
      <c r="AS62" s="384"/>
      <c r="AT62" s="376">
        <v>11</v>
      </c>
      <c r="AU62" s="384"/>
      <c r="AV62" s="384">
        <v>6</v>
      </c>
      <c r="AW62" s="384"/>
      <c r="AX62" s="7"/>
      <c r="AY62" s="7"/>
      <c r="AZ62" s="11" t="str">
        <f>D62</f>
        <v xml:space="preserve"> 52</v>
      </c>
      <c r="BA62" s="1" t="str">
        <f>C62</f>
        <v>John Macaulay</v>
      </c>
      <c r="BB62" s="11" t="str">
        <f>D62</f>
        <v xml:space="preserve"> 52</v>
      </c>
      <c r="BC62" s="384">
        <v>4</v>
      </c>
      <c r="BD62" s="355"/>
      <c r="BE62" s="384">
        <v>6</v>
      </c>
      <c r="BF62" s="374"/>
      <c r="BG62" s="384">
        <v>8</v>
      </c>
      <c r="BH62" s="374"/>
      <c r="BI62" s="384" t="s">
        <v>313</v>
      </c>
      <c r="BJ62" s="145">
        <f>DNC</f>
        <v>17</v>
      </c>
      <c r="BK62" s="384" t="s">
        <v>313</v>
      </c>
      <c r="BL62" s="145">
        <f>DNC</f>
        <v>17</v>
      </c>
      <c r="BM62" s="384" t="s">
        <v>313</v>
      </c>
      <c r="BN62" s="145">
        <f>DNC</f>
        <v>17</v>
      </c>
      <c r="BO62" s="223"/>
      <c r="BP62" s="223"/>
      <c r="BQ62" s="374"/>
      <c r="BR62" s="374"/>
      <c r="BS62" s="384"/>
      <c r="BT62" s="384"/>
      <c r="BW62" s="11" t="str">
        <f>AZ62</f>
        <v xml:space="preserve"> 52</v>
      </c>
      <c r="BX62" s="240" t="str">
        <f>BA62</f>
        <v>John Macaulay</v>
      </c>
      <c r="BY62" s="11" t="str">
        <f>BB62</f>
        <v xml:space="preserve"> 52</v>
      </c>
      <c r="BZ62" s="384"/>
      <c r="CA62" s="341"/>
      <c r="CB62" s="223"/>
      <c r="CC62" s="223"/>
      <c r="CD62" s="223"/>
      <c r="CE62" s="223"/>
      <c r="CF62" s="374"/>
      <c r="CG62" s="367"/>
      <c r="CH62" s="374"/>
      <c r="CI62" s="374"/>
      <c r="CJ62" s="374"/>
      <c r="CK62" s="374"/>
      <c r="CL62" s="223"/>
      <c r="CM62" s="223"/>
      <c r="CN62" s="374"/>
      <c r="CO62" s="374"/>
      <c r="CP62" s="384"/>
      <c r="CQ62" s="384"/>
      <c r="CT62" s="11" t="str">
        <f>BW62</f>
        <v xml:space="preserve"> 52</v>
      </c>
    </row>
    <row r="63" spans="1:108" ht="12.75" customHeight="1">
      <c r="A63" s="18">
        <v>13</v>
      </c>
      <c r="B63" s="7">
        <v>9</v>
      </c>
      <c r="C63" s="160" t="s">
        <v>112</v>
      </c>
      <c r="D63" s="19" t="s">
        <v>245</v>
      </c>
      <c r="E63" s="240">
        <f>SUM(I63:CQ63)</f>
        <v>271</v>
      </c>
      <c r="F63" s="240">
        <f>J63+L63+N63+P63+R63+T63+V63+X63+Z63+AB63+AG63+AI63+AK63+AM63+AO63+AQ63+AS63+AU63+AW63+AY63+BD63+BF63+BH63+BJ63+BL63+BN63+BP63+BR63+BT63+BV63+CA63+CC63+CE63+CG63+CI63+CK63+CM63+CO63+CQ63</f>
        <v>102</v>
      </c>
      <c r="G63" s="240">
        <f>E63-F63</f>
        <v>169</v>
      </c>
      <c r="I63" s="248">
        <v>5</v>
      </c>
      <c r="J63" s="223"/>
      <c r="K63" s="223">
        <v>5</v>
      </c>
      <c r="L63" s="383"/>
      <c r="M63" s="374">
        <v>5</v>
      </c>
      <c r="N63" s="383"/>
      <c r="O63" s="223">
        <v>2</v>
      </c>
      <c r="P63" s="223"/>
      <c r="Q63" s="223">
        <v>10</v>
      </c>
      <c r="R63" s="223"/>
      <c r="S63" s="223">
        <v>1</v>
      </c>
      <c r="T63" s="223"/>
      <c r="U63" s="384">
        <v>7</v>
      </c>
      <c r="V63" s="384"/>
      <c r="W63" s="384">
        <v>5</v>
      </c>
      <c r="X63" s="376"/>
      <c r="Y63" s="223">
        <v>3</v>
      </c>
      <c r="Z63" s="374"/>
      <c r="AA63" s="384"/>
      <c r="AB63" s="350"/>
      <c r="AC63" s="176"/>
      <c r="AD63" s="18" t="str">
        <f>C63</f>
        <v>Neville Paul</v>
      </c>
      <c r="AE63" s="11" t="str">
        <f>D63</f>
        <v xml:space="preserve"> 41</v>
      </c>
      <c r="AF63" s="260">
        <v>8</v>
      </c>
      <c r="AG63" s="282"/>
      <c r="AH63" s="384">
        <v>5</v>
      </c>
      <c r="AI63" s="367"/>
      <c r="AJ63" s="384">
        <v>11</v>
      </c>
      <c r="AK63" s="367"/>
      <c r="AL63" s="376" t="s">
        <v>313</v>
      </c>
      <c r="AM63" s="145">
        <f>DNC</f>
        <v>17</v>
      </c>
      <c r="AN63" s="376" t="s">
        <v>313</v>
      </c>
      <c r="AO63" s="145">
        <f>DNC</f>
        <v>17</v>
      </c>
      <c r="AP63" s="376" t="s">
        <v>313</v>
      </c>
      <c r="AQ63" s="145">
        <f>DNC</f>
        <v>17</v>
      </c>
      <c r="AR63" s="374" t="s">
        <v>313</v>
      </c>
      <c r="AS63" s="145">
        <f>DNC</f>
        <v>17</v>
      </c>
      <c r="AT63" s="374" t="s">
        <v>313</v>
      </c>
      <c r="AU63" s="145">
        <f>DNC</f>
        <v>17</v>
      </c>
      <c r="AV63" s="384" t="s">
        <v>313</v>
      </c>
      <c r="AW63" s="145">
        <f>DNC</f>
        <v>17</v>
      </c>
      <c r="AX63" s="223"/>
      <c r="AY63" s="223"/>
      <c r="AZ63" s="11" t="str">
        <f>D63</f>
        <v xml:space="preserve"> 41</v>
      </c>
      <c r="BA63" s="1" t="str">
        <f>C63</f>
        <v>Neville Paul</v>
      </c>
      <c r="BB63" s="11" t="str">
        <f>D63</f>
        <v xml:space="preserve"> 41</v>
      </c>
      <c r="BC63" s="145">
        <v>17</v>
      </c>
      <c r="BD63" s="376"/>
      <c r="BE63" s="145">
        <v>17</v>
      </c>
      <c r="BF63" s="384"/>
      <c r="BG63" s="145">
        <v>17</v>
      </c>
      <c r="BH63" s="374"/>
      <c r="BI63" s="145">
        <v>17</v>
      </c>
      <c r="BJ63" s="376"/>
      <c r="BK63" s="145">
        <v>17</v>
      </c>
      <c r="BL63" s="384"/>
      <c r="BM63" s="145">
        <v>17</v>
      </c>
      <c r="BN63" s="374"/>
      <c r="BO63" s="223"/>
      <c r="BP63" s="223"/>
      <c r="BQ63" s="223"/>
      <c r="BR63" s="223"/>
      <c r="BS63" s="223"/>
      <c r="BT63" s="160"/>
      <c r="BW63" s="11" t="str">
        <f>AZ63</f>
        <v xml:space="preserve"> 41</v>
      </c>
      <c r="BX63" s="240" t="str">
        <f>BA63</f>
        <v>Neville Paul</v>
      </c>
      <c r="BY63" s="11" t="str">
        <f>BB63</f>
        <v xml:space="preserve"> 41</v>
      </c>
      <c r="BZ63" s="374"/>
      <c r="CA63" s="330"/>
      <c r="CB63" s="374"/>
      <c r="CC63" s="358"/>
      <c r="CD63" s="374"/>
      <c r="CE63" s="374"/>
      <c r="CF63" s="384"/>
      <c r="CG63" s="374"/>
      <c r="CH63" s="384"/>
      <c r="CI63" s="160"/>
      <c r="CJ63" s="384"/>
      <c r="CK63" s="376"/>
      <c r="CL63" s="223"/>
      <c r="CM63" s="223"/>
      <c r="CN63" s="223"/>
      <c r="CO63" s="223"/>
      <c r="CP63" s="223"/>
      <c r="CQ63" s="160"/>
      <c r="CT63" s="11" t="str">
        <f>BW63</f>
        <v xml:space="preserve"> 41</v>
      </c>
    </row>
    <row r="64" spans="1:108" ht="12.75" customHeight="1">
      <c r="A64" s="18">
        <v>14</v>
      </c>
      <c r="B64" s="7">
        <v>16</v>
      </c>
      <c r="C64" t="s">
        <v>138</v>
      </c>
      <c r="D64" s="19" t="s">
        <v>266</v>
      </c>
      <c r="E64" s="240">
        <f>SUM(I64:CQ64)</f>
        <v>278</v>
      </c>
      <c r="F64" s="240">
        <f>J64+L64+N64+P64+R64+T64+V64+X64+Z64+AB64+AG64+AI64+AK64+AM64+AO64+AQ64+AS64+AU64+AW64+AY64+BD64+BF64+BH64+BJ64+BL64+BN64+BP64+BR64+BT64+BV64+CA64+CC64+CE64+CG64+CI64+CK64+CM64+CO64+CQ64</f>
        <v>102</v>
      </c>
      <c r="G64" s="240">
        <f>E64-F64</f>
        <v>176</v>
      </c>
      <c r="I64" s="374" t="s">
        <v>313</v>
      </c>
      <c r="J64" s="145">
        <f>DNC</f>
        <v>17</v>
      </c>
      <c r="K64" s="374" t="s">
        <v>313</v>
      </c>
      <c r="L64" s="145">
        <f>DNC</f>
        <v>17</v>
      </c>
      <c r="M64" s="367" t="s">
        <v>313</v>
      </c>
      <c r="N64" s="145">
        <f>DNC</f>
        <v>17</v>
      </c>
      <c r="O64" s="374">
        <v>12</v>
      </c>
      <c r="P64" s="376"/>
      <c r="Q64" s="376">
        <v>7</v>
      </c>
      <c r="R64" s="376"/>
      <c r="S64" s="376">
        <v>2</v>
      </c>
      <c r="T64" s="358"/>
      <c r="U64" s="384">
        <v>14</v>
      </c>
      <c r="V64" s="46"/>
      <c r="W64" s="384">
        <v>9</v>
      </c>
      <c r="X64" s="384"/>
      <c r="Y64" s="248">
        <v>12</v>
      </c>
      <c r="Z64" s="384"/>
      <c r="AA64" s="46"/>
      <c r="AB64" s="376"/>
      <c r="AC64" s="176"/>
      <c r="AD64" s="18" t="str">
        <f>C64</f>
        <v>John Rountree</v>
      </c>
      <c r="AE64" s="11" t="str">
        <f>D64</f>
        <v xml:space="preserve"> 70</v>
      </c>
      <c r="AF64" s="376" t="s">
        <v>313</v>
      </c>
      <c r="AG64" s="145">
        <f>DNC</f>
        <v>17</v>
      </c>
      <c r="AH64" s="376" t="s">
        <v>313</v>
      </c>
      <c r="AI64" s="145">
        <f>DNC</f>
        <v>17</v>
      </c>
      <c r="AJ64" s="384" t="s">
        <v>313</v>
      </c>
      <c r="AK64" s="145">
        <f>DNC</f>
        <v>17</v>
      </c>
      <c r="AL64" s="145">
        <v>17</v>
      </c>
      <c r="AM64" s="374"/>
      <c r="AN64" s="145">
        <v>17</v>
      </c>
      <c r="AO64" s="367"/>
      <c r="AP64" s="145">
        <v>17</v>
      </c>
      <c r="AQ64" s="384"/>
      <c r="AR64" s="384">
        <v>10</v>
      </c>
      <c r="AS64" s="374"/>
      <c r="AT64" s="282">
        <v>9</v>
      </c>
      <c r="AU64" s="374"/>
      <c r="AV64" s="384">
        <v>8</v>
      </c>
      <c r="AW64" s="374"/>
      <c r="AX64" s="223"/>
      <c r="AY64" s="223"/>
      <c r="AZ64" s="11" t="str">
        <f>D64</f>
        <v xml:space="preserve"> 70</v>
      </c>
      <c r="BA64" s="1" t="str">
        <f>C64</f>
        <v>John Rountree</v>
      </c>
      <c r="BB64" s="11" t="str">
        <f>D64</f>
        <v xml:space="preserve"> 70</v>
      </c>
      <c r="BC64" s="358">
        <v>3</v>
      </c>
      <c r="BD64" s="358"/>
      <c r="BE64" s="355">
        <v>9</v>
      </c>
      <c r="BF64" s="383"/>
      <c r="BG64" s="317">
        <v>11</v>
      </c>
      <c r="BH64" s="383"/>
      <c r="BI64" s="367">
        <v>12</v>
      </c>
      <c r="BJ64" s="367"/>
      <c r="BK64" s="367">
        <v>2</v>
      </c>
      <c r="BL64" s="367"/>
      <c r="BM64" s="367">
        <v>5</v>
      </c>
      <c r="BN64" s="367"/>
      <c r="BO64" s="367"/>
      <c r="BP64" s="367"/>
      <c r="BQ64" s="367"/>
      <c r="BR64" s="367"/>
      <c r="BS64" s="223"/>
      <c r="BT64" s="160"/>
      <c r="BW64" s="11" t="str">
        <f>AZ64</f>
        <v xml:space="preserve"> 70</v>
      </c>
      <c r="BX64" s="240" t="str">
        <f>BA64</f>
        <v>John Rountree</v>
      </c>
      <c r="BY64" s="11" t="str">
        <f>BB64</f>
        <v xml:space="preserve"> 70</v>
      </c>
      <c r="BZ64" s="223"/>
      <c r="CA64" s="332"/>
      <c r="CB64" s="367"/>
      <c r="CC64" s="317"/>
      <c r="CD64" s="367"/>
      <c r="CE64" s="384"/>
      <c r="CF64" s="46"/>
      <c r="CG64" s="46"/>
      <c r="CH64" s="46"/>
      <c r="CI64" s="46"/>
      <c r="CJ64" s="46"/>
      <c r="CK64" s="374"/>
      <c r="CL64" s="376"/>
      <c r="CM64" s="143"/>
      <c r="CN64" s="376"/>
      <c r="CO64" s="374"/>
      <c r="CP64" s="223"/>
      <c r="CQ64" s="160"/>
      <c r="CT64" s="11" t="str">
        <f>BW64</f>
        <v xml:space="preserve"> 70</v>
      </c>
    </row>
    <row r="65" spans="1:104" ht="12.75" customHeight="1">
      <c r="A65" s="18">
        <v>15</v>
      </c>
      <c r="B65" s="7">
        <v>12</v>
      </c>
      <c r="C65" t="s">
        <v>109</v>
      </c>
      <c r="D65" s="19" t="s">
        <v>279</v>
      </c>
      <c r="E65" s="240">
        <f>SUM(I65:CQ65)</f>
        <v>294</v>
      </c>
      <c r="F65" s="240">
        <f>J65+L65+N65+P65+R65+T65+V65+X65+Z65+AB65+AG65+AI65+AK65+AM65+AO65+AQ65+AS65+AU65+AW65+AY65+BD65+BF65+BH65+BJ65+BL65+BN65+BP65+BR65+BT65+BV65+CA65+CC65+CE65+CG65+CI65+CK65+CM65+CO65+CQ65</f>
        <v>102</v>
      </c>
      <c r="G65" s="240">
        <f>E65-F65</f>
        <v>192</v>
      </c>
      <c r="I65" s="367">
        <v>3</v>
      </c>
      <c r="J65" s="374"/>
      <c r="K65" s="367">
        <v>11</v>
      </c>
      <c r="L65" s="374"/>
      <c r="M65" s="376">
        <v>11</v>
      </c>
      <c r="N65" s="374"/>
      <c r="O65" s="223">
        <v>5</v>
      </c>
      <c r="P65" s="223"/>
      <c r="Q65" s="223">
        <v>11</v>
      </c>
      <c r="R65" s="223"/>
      <c r="S65" s="223">
        <v>12</v>
      </c>
      <c r="T65" s="223"/>
      <c r="U65" s="223">
        <v>8</v>
      </c>
      <c r="V65" s="223"/>
      <c r="W65" s="374">
        <v>3</v>
      </c>
      <c r="X65" s="223"/>
      <c r="Y65" s="374">
        <v>14</v>
      </c>
      <c r="Z65" s="376"/>
      <c r="AA65" s="376"/>
      <c r="AB65" s="367"/>
      <c r="AC65" s="319"/>
      <c r="AD65" s="223" t="str">
        <f>C65</f>
        <v>Ian Jarvie</v>
      </c>
      <c r="AE65" s="11" t="str">
        <f>D65</f>
        <v xml:space="preserve"> 67</v>
      </c>
      <c r="AF65" s="374">
        <v>5</v>
      </c>
      <c r="AG65" s="384"/>
      <c r="AH65" s="376">
        <v>2</v>
      </c>
      <c r="AI65" s="384"/>
      <c r="AJ65" s="376">
        <v>5</v>
      </c>
      <c r="AK65" s="383"/>
      <c r="AL65" s="374" t="s">
        <v>313</v>
      </c>
      <c r="AM65" s="145">
        <f>DNC</f>
        <v>17</v>
      </c>
      <c r="AN65" s="374" t="s">
        <v>313</v>
      </c>
      <c r="AO65" s="145">
        <f>DNC</f>
        <v>17</v>
      </c>
      <c r="AP65" s="384" t="s">
        <v>313</v>
      </c>
      <c r="AQ65" s="145">
        <f>DNC</f>
        <v>17</v>
      </c>
      <c r="AR65" s="376" t="s">
        <v>313</v>
      </c>
      <c r="AS65" s="145">
        <f>DNC</f>
        <v>17</v>
      </c>
      <c r="AT65" s="376" t="s">
        <v>313</v>
      </c>
      <c r="AU65" s="145">
        <f>DNC</f>
        <v>17</v>
      </c>
      <c r="AV65" s="376" t="s">
        <v>313</v>
      </c>
      <c r="AW65" s="145">
        <f>DNC</f>
        <v>17</v>
      </c>
      <c r="AX65" s="7"/>
      <c r="AY65" s="367"/>
      <c r="AZ65" s="11" t="str">
        <f>D65</f>
        <v xml:space="preserve"> 67</v>
      </c>
      <c r="BA65" s="1" t="str">
        <f>C65</f>
        <v>Ian Jarvie</v>
      </c>
      <c r="BB65" s="11" t="str">
        <f>D65</f>
        <v xml:space="preserve"> 67</v>
      </c>
      <c r="BC65" s="145">
        <v>17</v>
      </c>
      <c r="BD65" s="376"/>
      <c r="BE65" s="145">
        <v>17</v>
      </c>
      <c r="BF65" s="376"/>
      <c r="BG65" s="145">
        <v>17</v>
      </c>
      <c r="BH65" s="376"/>
      <c r="BI65" s="145">
        <v>17</v>
      </c>
      <c r="BJ65" s="384"/>
      <c r="BK65" s="145">
        <v>17</v>
      </c>
      <c r="BL65" s="384"/>
      <c r="BM65" s="145">
        <v>17</v>
      </c>
      <c r="BN65" s="384"/>
      <c r="BO65" s="384"/>
      <c r="BP65" s="384"/>
      <c r="BQ65" s="384"/>
      <c r="BR65" s="384"/>
      <c r="BS65" s="223"/>
      <c r="BT65" s="160"/>
      <c r="BW65" s="11" t="str">
        <f>AZ65</f>
        <v xml:space="preserve"> 67</v>
      </c>
      <c r="BX65" s="240" t="str">
        <f>BA65</f>
        <v>Ian Jarvie</v>
      </c>
      <c r="BY65" s="11" t="str">
        <f>BB65</f>
        <v xml:space="preserve"> 67</v>
      </c>
      <c r="BZ65" s="223"/>
      <c r="CA65" s="358"/>
      <c r="CB65" s="223"/>
      <c r="CC65" s="367"/>
      <c r="CD65" s="384"/>
      <c r="CE65" s="143"/>
      <c r="CF65" s="376"/>
      <c r="CG65" s="376"/>
      <c r="CH65" s="384"/>
      <c r="CI65" s="384"/>
      <c r="CJ65" s="376"/>
      <c r="CK65" s="384"/>
      <c r="CL65" s="384"/>
      <c r="CM65" s="143"/>
      <c r="CN65" s="384"/>
      <c r="CO65" s="384"/>
      <c r="CP65" s="223"/>
      <c r="CQ65" s="160"/>
      <c r="CT65" s="11" t="str">
        <f>BW65</f>
        <v xml:space="preserve"> 67</v>
      </c>
    </row>
    <row r="66" spans="1:104" ht="12.75" customHeight="1">
      <c r="A66" s="18">
        <v>16</v>
      </c>
      <c r="B66" s="7">
        <v>15</v>
      </c>
      <c r="C66" t="s">
        <v>75</v>
      </c>
      <c r="D66" s="19" t="s">
        <v>263</v>
      </c>
      <c r="E66" s="240">
        <f>SUM(I66:CQ66)</f>
        <v>298</v>
      </c>
      <c r="F66" s="240">
        <f>J66+L66+N66+P66+R66+T66+V66+X66+Z66+AB66+AG66+AI66+AK66+AM66+AO66+AQ66+AS66+AU66+AW66+AY66+BD66+BF66+BH66+BJ66+BL66+BN66+BP66+BR66+BT66+BV66+CA66+CC66+CE66+CG66+CI66+CK66+CM66+CO66+CQ66</f>
        <v>102</v>
      </c>
      <c r="G66" s="240">
        <f>E66-F66</f>
        <v>196</v>
      </c>
      <c r="I66" s="376">
        <v>7</v>
      </c>
      <c r="J66" s="384"/>
      <c r="K66" s="376">
        <v>6</v>
      </c>
      <c r="L66" s="384"/>
      <c r="M66" s="355">
        <v>2</v>
      </c>
      <c r="N66" s="384"/>
      <c r="O66" s="376">
        <v>3</v>
      </c>
      <c r="P66" s="374"/>
      <c r="Q66" s="260">
        <v>3</v>
      </c>
      <c r="R66" s="374"/>
      <c r="S66" s="374">
        <v>3</v>
      </c>
      <c r="T66" s="374"/>
      <c r="U66" s="223">
        <v>15</v>
      </c>
      <c r="V66" s="223"/>
      <c r="W66" s="374">
        <v>10</v>
      </c>
      <c r="X66" s="383"/>
      <c r="Y66" s="384">
        <v>13</v>
      </c>
      <c r="Z66" s="367"/>
      <c r="AA66" s="384"/>
      <c r="AB66" s="374"/>
      <c r="AC66" s="319"/>
      <c r="AD66" s="223" t="str">
        <f>C66</f>
        <v>Graham Barker</v>
      </c>
      <c r="AE66" s="11" t="str">
        <f>D66</f>
        <v xml:space="preserve"> 56</v>
      </c>
      <c r="AF66" s="374" t="s">
        <v>313</v>
      </c>
      <c r="AG66" s="145">
        <f>DNC</f>
        <v>17</v>
      </c>
      <c r="AH66" s="374" t="s">
        <v>313</v>
      </c>
      <c r="AI66" s="145">
        <f>DNC</f>
        <v>17</v>
      </c>
      <c r="AJ66" s="384" t="s">
        <v>313</v>
      </c>
      <c r="AK66" s="145">
        <f>DNC</f>
        <v>17</v>
      </c>
      <c r="AL66" s="384" t="s">
        <v>313</v>
      </c>
      <c r="AM66" s="145">
        <f>DNC</f>
        <v>17</v>
      </c>
      <c r="AN66" s="384" t="s">
        <v>313</v>
      </c>
      <c r="AO66" s="145">
        <f>DNC</f>
        <v>17</v>
      </c>
      <c r="AP66" s="384" t="s">
        <v>313</v>
      </c>
      <c r="AQ66" s="145">
        <f>DNC</f>
        <v>17</v>
      </c>
      <c r="AR66" s="376">
        <v>9</v>
      </c>
      <c r="AS66" s="374"/>
      <c r="AT66" s="384">
        <v>13</v>
      </c>
      <c r="AU66" s="374"/>
      <c r="AV66" s="376">
        <v>10</v>
      </c>
      <c r="AW66" s="374"/>
      <c r="AX66" s="7"/>
      <c r="AY66" s="384"/>
      <c r="AZ66" s="11" t="str">
        <f>D66</f>
        <v xml:space="preserve"> 56</v>
      </c>
      <c r="BA66" s="1" t="str">
        <f>C66</f>
        <v>Graham Barker</v>
      </c>
      <c r="BB66" s="11" t="str">
        <f>D66</f>
        <v xml:space="preserve"> 56</v>
      </c>
      <c r="BC66" s="145">
        <v>17</v>
      </c>
      <c r="BD66" s="376"/>
      <c r="BE66" s="145">
        <v>17</v>
      </c>
      <c r="BF66" s="384"/>
      <c r="BG66" s="145">
        <v>17</v>
      </c>
      <c r="BH66" s="384"/>
      <c r="BI66" s="145">
        <v>17</v>
      </c>
      <c r="BJ66" s="367"/>
      <c r="BK66" s="145">
        <v>17</v>
      </c>
      <c r="BL66" s="374"/>
      <c r="BM66" s="145">
        <v>17</v>
      </c>
      <c r="BN66" s="374"/>
      <c r="BO66" s="223"/>
      <c r="BP66" s="223"/>
      <c r="BQ66" s="223"/>
      <c r="BR66" s="223"/>
      <c r="BS66" s="223"/>
      <c r="BT66" s="160"/>
      <c r="BW66" s="11" t="str">
        <f>AZ66</f>
        <v xml:space="preserve"> 56</v>
      </c>
      <c r="BX66" s="240" t="str">
        <f>BA66</f>
        <v>Graham Barker</v>
      </c>
      <c r="BY66" s="11" t="str">
        <f>BB66</f>
        <v xml:space="preserve"> 56</v>
      </c>
      <c r="BZ66" s="384"/>
      <c r="CA66" s="358"/>
      <c r="CB66" s="374"/>
      <c r="CC66" s="367"/>
      <c r="CD66" s="282"/>
      <c r="CE66" s="374"/>
      <c r="CF66" s="384"/>
      <c r="CG66" s="384"/>
      <c r="CH66" s="60"/>
      <c r="CI66" s="60"/>
      <c r="CJ66" s="384"/>
      <c r="CK66" s="223"/>
      <c r="CL66" s="223"/>
      <c r="CM66" s="223"/>
      <c r="CN66" s="223"/>
      <c r="CO66" s="223"/>
      <c r="CP66" s="223"/>
      <c r="CQ66" s="160"/>
      <c r="CT66" s="11" t="str">
        <f>BW66</f>
        <v xml:space="preserve"> 56</v>
      </c>
    </row>
    <row r="67" spans="1:104" ht="12.75" customHeight="1">
      <c r="A67" s="223">
        <v>17</v>
      </c>
      <c r="B67" s="7">
        <v>19</v>
      </c>
      <c r="C67" s="21" t="s">
        <v>121</v>
      </c>
      <c r="D67" s="19" t="s">
        <v>256</v>
      </c>
      <c r="E67" s="240">
        <f>SUM(I67:CQ67)</f>
        <v>302</v>
      </c>
      <c r="F67" s="240">
        <f>J67+L67+N67+P67+R67+T67+V67+X67+Z67+AB67+AG67+AI67+AK67+AM67+AO67+AQ67+AS67+AU67+AW67+AY67+BD67+BF67+BH67+BJ67+BL67+BN67+BP67+BR67+BT67+BV67+CA67+CC67+CE67+CG67+CI67+CK67+CM67+CO67+CQ67</f>
        <v>102</v>
      </c>
      <c r="G67" s="240">
        <f>E67-F67</f>
        <v>200</v>
      </c>
      <c r="I67" s="374" t="s">
        <v>313</v>
      </c>
      <c r="J67" s="145">
        <f>DNC</f>
        <v>17</v>
      </c>
      <c r="K67" s="374" t="s">
        <v>313</v>
      </c>
      <c r="L67" s="145">
        <f>DNC</f>
        <v>17</v>
      </c>
      <c r="M67" s="384" t="s">
        <v>313</v>
      </c>
      <c r="N67" s="145">
        <f>DNC</f>
        <v>17</v>
      </c>
      <c r="O67" s="374" t="s">
        <v>313</v>
      </c>
      <c r="P67" s="145">
        <f>DNC</f>
        <v>17</v>
      </c>
      <c r="Q67" s="384" t="s">
        <v>313</v>
      </c>
      <c r="R67" s="145">
        <f>DNC</f>
        <v>17</v>
      </c>
      <c r="S67" s="384" t="s">
        <v>313</v>
      </c>
      <c r="T67" s="145">
        <f>DNC</f>
        <v>17</v>
      </c>
      <c r="U67" s="367">
        <v>1</v>
      </c>
      <c r="V67" s="384"/>
      <c r="W67" s="350">
        <v>1</v>
      </c>
      <c r="X67" s="384"/>
      <c r="Y67" s="367">
        <v>18</v>
      </c>
      <c r="Z67" s="383"/>
      <c r="AA67" s="46"/>
      <c r="AB67" s="358"/>
      <c r="AC67" s="319"/>
      <c r="AD67" s="223" t="str">
        <f>C67</f>
        <v>Sandy Grigg</v>
      </c>
      <c r="AE67" s="11" t="str">
        <f>D67</f>
        <v xml:space="preserve"> 80</v>
      </c>
      <c r="AF67" s="145">
        <v>17</v>
      </c>
      <c r="AG67" s="384"/>
      <c r="AH67" s="145">
        <v>17</v>
      </c>
      <c r="AI67" s="384"/>
      <c r="AJ67" s="145">
        <v>17</v>
      </c>
      <c r="AK67" s="384"/>
      <c r="AL67" s="374">
        <v>5</v>
      </c>
      <c r="AM67" s="367"/>
      <c r="AN67" s="374">
        <v>12</v>
      </c>
      <c r="AO67" s="223"/>
      <c r="AP67" s="374">
        <v>13</v>
      </c>
      <c r="AQ67" s="384"/>
      <c r="AR67" s="384">
        <v>14</v>
      </c>
      <c r="AS67" s="374"/>
      <c r="AT67" s="384">
        <v>6</v>
      </c>
      <c r="AU67" s="223"/>
      <c r="AV67" s="384">
        <v>4</v>
      </c>
      <c r="AW67" s="374"/>
      <c r="AX67" s="384"/>
      <c r="AY67" s="374"/>
      <c r="AZ67" s="11" t="str">
        <f>D67</f>
        <v xml:space="preserve"> 80</v>
      </c>
      <c r="BA67" s="1" t="str">
        <f>C67</f>
        <v>Sandy Grigg</v>
      </c>
      <c r="BB67" s="11" t="str">
        <f>D67</f>
        <v xml:space="preserve"> 80</v>
      </c>
      <c r="BC67" s="145">
        <v>17</v>
      </c>
      <c r="BD67" s="376"/>
      <c r="BE67" s="145">
        <v>17</v>
      </c>
      <c r="BF67" s="376"/>
      <c r="BG67" s="145">
        <v>17</v>
      </c>
      <c r="BH67" s="376"/>
      <c r="BI67" s="384">
        <v>3</v>
      </c>
      <c r="BJ67" s="384"/>
      <c r="BK67" s="384">
        <v>11</v>
      </c>
      <c r="BL67" s="223"/>
      <c r="BM67" s="384">
        <v>10</v>
      </c>
      <c r="BN67" s="384"/>
      <c r="BO67" s="384"/>
      <c r="BP67" s="384"/>
      <c r="BQ67" s="384"/>
      <c r="BR67" s="384"/>
      <c r="BS67" s="384"/>
      <c r="BT67" s="384"/>
      <c r="BW67" s="11" t="str">
        <f>AZ67</f>
        <v xml:space="preserve"> 80</v>
      </c>
      <c r="BX67" s="240" t="str">
        <f>BA67</f>
        <v>Sandy Grigg</v>
      </c>
      <c r="BY67" s="11" t="str">
        <f>BB67</f>
        <v xml:space="preserve"> 80</v>
      </c>
      <c r="BZ67" s="282"/>
      <c r="CA67" s="223"/>
      <c r="CB67" s="384"/>
      <c r="CC67" s="374"/>
      <c r="CD67" s="384"/>
      <c r="CE67" s="384"/>
      <c r="CF67" s="384"/>
      <c r="CG67" s="384"/>
      <c r="CH67" s="384"/>
      <c r="CI67" s="384"/>
      <c r="CJ67" s="384"/>
      <c r="CK67" s="384"/>
      <c r="CL67" s="223"/>
      <c r="CM67" s="223"/>
      <c r="CN67" s="223"/>
      <c r="CO67" s="223"/>
      <c r="CP67" s="223"/>
      <c r="CQ67" s="160"/>
      <c r="CT67" s="11" t="str">
        <f>BW67</f>
        <v xml:space="preserve"> 80</v>
      </c>
    </row>
    <row r="68" spans="1:104" ht="12.75" customHeight="1">
      <c r="A68" s="18">
        <v>18</v>
      </c>
      <c r="B68" s="7">
        <v>21</v>
      </c>
      <c r="C68" t="s">
        <v>237</v>
      </c>
      <c r="D68" s="19" t="s">
        <v>254</v>
      </c>
      <c r="E68" s="240">
        <f>SUM(I68:CQ68)</f>
        <v>313</v>
      </c>
      <c r="F68" s="240">
        <f>J68+L68+N68+P68+R68+T68+V68+X68+Z68+AB68+AG68+AI68+AK68+AM68+AO68+AQ68+AS68+AU68+AW68+AY68+BD68+BF68+BH68+BJ68+BL68+BN68+BP68+BR68+BT68+BV68+CA68+CC68+CE68+CG68+CI68+CK68+CM68+CO68+CQ68</f>
        <v>102</v>
      </c>
      <c r="G68" s="240">
        <f>E68-F68</f>
        <v>211</v>
      </c>
      <c r="I68" s="384" t="s">
        <v>313</v>
      </c>
      <c r="J68" s="145">
        <f>DNC</f>
        <v>17</v>
      </c>
      <c r="K68" s="384" t="s">
        <v>313</v>
      </c>
      <c r="L68" s="145">
        <f>DNC</f>
        <v>17</v>
      </c>
      <c r="M68" s="358" t="s">
        <v>313</v>
      </c>
      <c r="N68" s="145">
        <f>DNC</f>
        <v>17</v>
      </c>
      <c r="O68" s="384" t="s">
        <v>313</v>
      </c>
      <c r="P68" s="145">
        <f>DNC</f>
        <v>17</v>
      </c>
      <c r="Q68" s="374" t="s">
        <v>313</v>
      </c>
      <c r="R68" s="145">
        <f>DNC</f>
        <v>17</v>
      </c>
      <c r="S68" s="374" t="s">
        <v>313</v>
      </c>
      <c r="T68" s="145">
        <f>DNC</f>
        <v>17</v>
      </c>
      <c r="U68" s="145">
        <v>17</v>
      </c>
      <c r="V68" s="376"/>
      <c r="W68" s="145">
        <v>17</v>
      </c>
      <c r="X68" s="358"/>
      <c r="Y68" s="145">
        <v>17</v>
      </c>
      <c r="Z68" s="374"/>
      <c r="AA68" s="384"/>
      <c r="AB68" s="367"/>
      <c r="AC68" s="319"/>
      <c r="AD68" s="223" t="str">
        <f>C68</f>
        <v>Reuben Muir</v>
      </c>
      <c r="AE68" s="11" t="str">
        <f>D68</f>
        <v xml:space="preserve"> 25</v>
      </c>
      <c r="AF68" s="374">
        <v>10</v>
      </c>
      <c r="AG68" s="384"/>
      <c r="AH68" s="376">
        <v>10</v>
      </c>
      <c r="AI68" s="384"/>
      <c r="AJ68" s="376">
        <v>6</v>
      </c>
      <c r="AK68" s="384"/>
      <c r="AL68" s="145">
        <v>17</v>
      </c>
      <c r="AM68" s="384"/>
      <c r="AN68" s="145">
        <v>17</v>
      </c>
      <c r="AO68" s="384"/>
      <c r="AP68" s="145">
        <v>17</v>
      </c>
      <c r="AQ68" s="384"/>
      <c r="AR68" s="145">
        <v>17</v>
      </c>
      <c r="AS68" s="374"/>
      <c r="AT68" s="145">
        <v>17</v>
      </c>
      <c r="AU68" s="374"/>
      <c r="AV68" s="145">
        <v>17</v>
      </c>
      <c r="AW68" s="374"/>
      <c r="AX68" s="376"/>
      <c r="AY68" s="376"/>
      <c r="AZ68" s="11" t="str">
        <f>D68</f>
        <v xml:space="preserve"> 25</v>
      </c>
      <c r="BA68" s="1" t="str">
        <f>C68</f>
        <v>Reuben Muir</v>
      </c>
      <c r="BB68" s="11" t="str">
        <f>D68</f>
        <v xml:space="preserve"> 25</v>
      </c>
      <c r="BC68" s="384">
        <v>7</v>
      </c>
      <c r="BD68" s="358"/>
      <c r="BE68" s="384">
        <v>5</v>
      </c>
      <c r="BF68" s="376"/>
      <c r="BG68" s="384">
        <v>6</v>
      </c>
      <c r="BH68" s="376"/>
      <c r="BI68" s="384">
        <v>4</v>
      </c>
      <c r="BJ68" s="384"/>
      <c r="BK68" s="384">
        <v>4</v>
      </c>
      <c r="BL68" s="384"/>
      <c r="BM68" s="384">
        <v>6</v>
      </c>
      <c r="BN68" s="384"/>
      <c r="BO68" s="374"/>
      <c r="BP68" s="367"/>
      <c r="BQ68" s="374"/>
      <c r="BR68" s="367"/>
      <c r="BS68" s="223"/>
      <c r="BT68" s="223"/>
      <c r="BW68" s="11" t="str">
        <f>AZ68</f>
        <v xml:space="preserve"> 25</v>
      </c>
      <c r="BX68" s="240" t="str">
        <f>BA68</f>
        <v>Reuben Muir</v>
      </c>
      <c r="BY68" s="11" t="str">
        <f>BB68</f>
        <v xml:space="preserve"> 25</v>
      </c>
      <c r="BZ68" s="376"/>
      <c r="CA68" s="374"/>
      <c r="CB68" s="282"/>
      <c r="CC68" s="302"/>
      <c r="CD68" s="223"/>
      <c r="CE68" s="223"/>
      <c r="CF68" s="384"/>
      <c r="CG68" s="384"/>
      <c r="CH68" s="384"/>
      <c r="CI68" s="384"/>
      <c r="CJ68" s="384"/>
      <c r="CK68" s="384"/>
      <c r="CL68" s="384"/>
      <c r="CM68" s="143"/>
      <c r="CN68" s="384"/>
      <c r="CO68" s="384"/>
      <c r="CP68" s="223"/>
      <c r="CQ68" s="160"/>
      <c r="CT68" s="11" t="str">
        <f>BW68</f>
        <v xml:space="preserve"> 25</v>
      </c>
    </row>
    <row r="69" spans="1:104" ht="13.5" customHeight="1">
      <c r="A69" s="18" t="s">
        <v>340</v>
      </c>
      <c r="B69" s="7" t="s">
        <v>334</v>
      </c>
      <c r="C69" s="160" t="s">
        <v>10</v>
      </c>
      <c r="D69" s="19" t="s">
        <v>231</v>
      </c>
      <c r="E69" s="240">
        <f>SUM(I69:CQ69)</f>
        <v>327</v>
      </c>
      <c r="F69" s="240">
        <f>J69+L69+N69+P69+R69+T69+V69+X69+Z69+AB69+AG69+AI69+AK69+AM69+AO69+AQ69+AS69+AU69+AW69+AY69+BD69+BF69+BH69+BJ69+BL69+BN69+BP69+BR69+BT69+BV69+CA69+CC69+CE69+CG69+CI69+CK69+CM69+CO69+CQ69</f>
        <v>102</v>
      </c>
      <c r="G69" s="240">
        <f>E69-F69</f>
        <v>225</v>
      </c>
      <c r="I69" s="374">
        <v>10</v>
      </c>
      <c r="J69" s="384"/>
      <c r="K69" s="374">
        <v>4</v>
      </c>
      <c r="L69" s="384"/>
      <c r="M69" s="260">
        <v>7</v>
      </c>
      <c r="N69" s="384"/>
      <c r="O69" s="374">
        <v>14</v>
      </c>
      <c r="P69" s="384"/>
      <c r="Q69" s="223">
        <v>4</v>
      </c>
      <c r="R69" s="384"/>
      <c r="S69" s="223">
        <v>8</v>
      </c>
      <c r="T69" s="384"/>
      <c r="U69" s="376" t="s">
        <v>313</v>
      </c>
      <c r="V69" s="145">
        <f>DNC</f>
        <v>17</v>
      </c>
      <c r="W69" s="376" t="s">
        <v>313</v>
      </c>
      <c r="X69" s="145">
        <f>DNC</f>
        <v>17</v>
      </c>
      <c r="Y69" s="376" t="s">
        <v>313</v>
      </c>
      <c r="Z69" s="145">
        <f>DNC</f>
        <v>17</v>
      </c>
      <c r="AA69" s="46"/>
      <c r="AB69" s="358"/>
      <c r="AC69" s="176"/>
      <c r="AD69" s="223" t="str">
        <f>C69</f>
        <v>Greg Paul</v>
      </c>
      <c r="AE69" s="11" t="str">
        <f>D69</f>
        <v xml:space="preserve"> 13</v>
      </c>
      <c r="AF69" s="384" t="s">
        <v>313</v>
      </c>
      <c r="AG69" s="145">
        <f>DNC</f>
        <v>17</v>
      </c>
      <c r="AH69" s="384" t="s">
        <v>313</v>
      </c>
      <c r="AI69" s="145">
        <f>DNC</f>
        <v>17</v>
      </c>
      <c r="AJ69" s="384" t="s">
        <v>313</v>
      </c>
      <c r="AK69" s="145">
        <f>DNC</f>
        <v>17</v>
      </c>
      <c r="AL69" s="374">
        <v>11</v>
      </c>
      <c r="AM69" s="374"/>
      <c r="AN69" s="374">
        <v>5</v>
      </c>
      <c r="AO69" s="383"/>
      <c r="AP69" s="374">
        <v>9</v>
      </c>
      <c r="AQ69" s="383"/>
      <c r="AR69" s="145">
        <v>17</v>
      </c>
      <c r="AS69" s="374"/>
      <c r="AT69" s="145">
        <v>17</v>
      </c>
      <c r="AU69" s="384"/>
      <c r="AV69" s="145">
        <v>17</v>
      </c>
      <c r="AW69" s="374"/>
      <c r="AX69" s="7"/>
      <c r="AY69" s="374"/>
      <c r="AZ69" s="11" t="str">
        <f>D69</f>
        <v xml:space="preserve"> 13</v>
      </c>
      <c r="BA69" s="1" t="str">
        <f>C69</f>
        <v>Greg Paul</v>
      </c>
      <c r="BB69" s="11" t="str">
        <f>D69</f>
        <v xml:space="preserve"> 13</v>
      </c>
      <c r="BC69" s="145">
        <v>17</v>
      </c>
      <c r="BD69" s="374"/>
      <c r="BE69" s="145">
        <v>17</v>
      </c>
      <c r="BF69" s="376"/>
      <c r="BG69" s="145">
        <v>17</v>
      </c>
      <c r="BH69" s="374"/>
      <c r="BI69" s="145">
        <v>17</v>
      </c>
      <c r="BJ69" s="367"/>
      <c r="BK69" s="145">
        <v>17</v>
      </c>
      <c r="BL69" s="384"/>
      <c r="BM69" s="145">
        <v>17</v>
      </c>
      <c r="BN69" s="355"/>
      <c r="BO69" s="223"/>
      <c r="BP69" s="223"/>
      <c r="BQ69" s="223"/>
      <c r="BR69" s="223"/>
      <c r="BS69" s="223"/>
      <c r="BT69" s="160"/>
      <c r="BW69" s="11" t="str">
        <f>AZ69</f>
        <v xml:space="preserve"> 13</v>
      </c>
      <c r="BX69" s="240" t="str">
        <f>BA69</f>
        <v>Greg Paul</v>
      </c>
      <c r="BY69" s="11" t="str">
        <f>BB69</f>
        <v xml:space="preserve"> 13</v>
      </c>
      <c r="BZ69" s="223"/>
      <c r="CA69" s="384"/>
      <c r="CB69" s="223"/>
      <c r="CC69" s="324"/>
      <c r="CD69" s="160"/>
      <c r="CE69" s="160"/>
      <c r="CJ69" s="84"/>
      <c r="CK69" s="77"/>
      <c r="CL69" s="223"/>
      <c r="CM69" s="223"/>
      <c r="CN69" s="223"/>
      <c r="CO69" s="223"/>
      <c r="CP69" s="223"/>
      <c r="CQ69" s="160"/>
      <c r="CT69" s="11" t="str">
        <f>BW69</f>
        <v xml:space="preserve"> 13</v>
      </c>
    </row>
    <row r="70" spans="1:104" ht="12.75" customHeight="1">
      <c r="A70" s="18" t="s">
        <v>340</v>
      </c>
      <c r="B70" s="7" t="s">
        <v>334</v>
      </c>
      <c r="C70" s="160" t="s">
        <v>60</v>
      </c>
      <c r="D70" s="11" t="s">
        <v>248</v>
      </c>
      <c r="E70" s="240">
        <f>SUM(I70:CQ70)</f>
        <v>327</v>
      </c>
      <c r="F70" s="240">
        <f>J70+L70+N70+P70+R70+T70+V70+X70+Z70+AB70+AG70+AI70+AK70+AM70+AO70+AQ70+AS70+AU70+AW70+AY70+BD70+BF70+BH70+BJ70+BL70+BN70+BP70+BR70+BT70+BV70+CA70+CC70+CE70+CG70+CI70+CK70+CM70+CO70+CQ70</f>
        <v>102</v>
      </c>
      <c r="G70" s="240">
        <f>E70-F70</f>
        <v>225</v>
      </c>
      <c r="I70" s="223">
        <v>4</v>
      </c>
      <c r="J70" s="384"/>
      <c r="K70" s="223">
        <v>9</v>
      </c>
      <c r="L70" s="384"/>
      <c r="M70" s="358">
        <v>1</v>
      </c>
      <c r="N70" s="384"/>
      <c r="O70" s="260">
        <v>10</v>
      </c>
      <c r="P70" s="384"/>
      <c r="Q70" s="374">
        <v>12</v>
      </c>
      <c r="R70" s="384"/>
      <c r="S70" s="384">
        <v>7</v>
      </c>
      <c r="T70" s="384"/>
      <c r="U70" s="384">
        <v>11</v>
      </c>
      <c r="V70" s="376"/>
      <c r="W70" s="384">
        <v>8</v>
      </c>
      <c r="X70" s="376"/>
      <c r="Y70" s="384">
        <v>10</v>
      </c>
      <c r="Z70" s="374"/>
      <c r="AA70" s="7"/>
      <c r="AB70" s="376"/>
      <c r="AC70" s="74"/>
      <c r="AD70" s="223" t="str">
        <f>C70</f>
        <v>John Robb</v>
      </c>
      <c r="AE70" s="11" t="str">
        <f>D70</f>
        <v xml:space="preserve"> 09</v>
      </c>
      <c r="AF70" s="384" t="s">
        <v>313</v>
      </c>
      <c r="AG70" s="145">
        <f>DNC</f>
        <v>17</v>
      </c>
      <c r="AH70" s="384" t="s">
        <v>313</v>
      </c>
      <c r="AI70" s="145">
        <f>DNC</f>
        <v>17</v>
      </c>
      <c r="AJ70" s="384" t="s">
        <v>313</v>
      </c>
      <c r="AK70" s="145">
        <f>DNC</f>
        <v>17</v>
      </c>
      <c r="AL70" s="384" t="s">
        <v>313</v>
      </c>
      <c r="AM70" s="145">
        <f>DNC</f>
        <v>17</v>
      </c>
      <c r="AN70" s="384" t="s">
        <v>313</v>
      </c>
      <c r="AO70" s="145">
        <f>DNC</f>
        <v>17</v>
      </c>
      <c r="AP70" s="384" t="s">
        <v>313</v>
      </c>
      <c r="AQ70" s="145">
        <f>DNC</f>
        <v>17</v>
      </c>
      <c r="AR70" s="145">
        <v>17</v>
      </c>
      <c r="AS70" s="374"/>
      <c r="AT70" s="145">
        <v>17</v>
      </c>
      <c r="AU70" s="374"/>
      <c r="AV70" s="145">
        <v>17</v>
      </c>
      <c r="AW70" s="374"/>
      <c r="AX70" s="384"/>
      <c r="AY70" s="358"/>
      <c r="AZ70" s="11" t="str">
        <f>D70</f>
        <v xml:space="preserve"> 09</v>
      </c>
      <c r="BA70" s="1" t="str">
        <f>C70</f>
        <v>John Robb</v>
      </c>
      <c r="BB70" s="11" t="str">
        <f>D70</f>
        <v xml:space="preserve"> 09</v>
      </c>
      <c r="BC70" s="145">
        <v>17</v>
      </c>
      <c r="BD70" s="376"/>
      <c r="BE70" s="145">
        <v>17</v>
      </c>
      <c r="BF70" s="384"/>
      <c r="BG70" s="145">
        <v>17</v>
      </c>
      <c r="BH70" s="384"/>
      <c r="BI70" s="145">
        <v>17</v>
      </c>
      <c r="BJ70" s="384"/>
      <c r="BK70" s="145">
        <v>17</v>
      </c>
      <c r="BL70" s="384"/>
      <c r="BM70" s="145">
        <v>17</v>
      </c>
      <c r="BN70" s="384"/>
      <c r="BO70" s="376"/>
      <c r="BP70" s="376"/>
      <c r="BQ70" s="384"/>
      <c r="BR70" s="384"/>
      <c r="BS70" s="384"/>
      <c r="BT70" s="384"/>
      <c r="BW70" s="11" t="str">
        <f>AZ70</f>
        <v xml:space="preserve"> 09</v>
      </c>
      <c r="BX70" s="240" t="str">
        <f>BA70</f>
        <v>John Robb</v>
      </c>
      <c r="BY70" s="11" t="str">
        <f>BB70</f>
        <v xml:space="preserve"> 09</v>
      </c>
      <c r="BZ70" s="358"/>
      <c r="CA70" s="358"/>
      <c r="CB70" s="358"/>
      <c r="CC70" s="358"/>
      <c r="CD70" s="358"/>
      <c r="CE70" s="358"/>
      <c r="CF70" s="46"/>
      <c r="CG70" s="387"/>
      <c r="CH70" s="84"/>
      <c r="CI70" s="84"/>
      <c r="CJ70" s="84"/>
      <c r="CK70" s="77"/>
      <c r="CL70" s="223"/>
      <c r="CM70" s="223"/>
      <c r="CN70" s="223"/>
      <c r="CO70" s="223"/>
      <c r="CP70" s="223"/>
      <c r="CQ70" s="160"/>
      <c r="CT70" s="11" t="str">
        <f>BW70</f>
        <v xml:space="preserve"> 09</v>
      </c>
    </row>
    <row r="71" spans="1:104" ht="12.75" customHeight="1">
      <c r="A71" s="18">
        <v>21</v>
      </c>
      <c r="B71" s="7">
        <v>20</v>
      </c>
      <c r="C71" t="s">
        <v>101</v>
      </c>
      <c r="D71" s="19" t="s">
        <v>255</v>
      </c>
      <c r="E71" s="240">
        <f>SUM(I71:CQ71)</f>
        <v>340</v>
      </c>
      <c r="F71" s="240">
        <f>J71+L71+N71+P71+R71+T71+V71+X71+Z71+AB71+AG71+AI71+AK71+AM71+AO71+AQ71+AS71+AU71+AW71+AY71+BD71+BF71+BH71+BJ71+BL71+BN71+BP71+BR71+BT71+BV71+CA71+CC71+CE71+CG71+CI71+CK71+CM71+CO71+CQ71</f>
        <v>102</v>
      </c>
      <c r="G71" s="240">
        <f>E71-F71</f>
        <v>238</v>
      </c>
      <c r="I71" s="355" t="s">
        <v>313</v>
      </c>
      <c r="J71" s="145">
        <f>DNC</f>
        <v>17</v>
      </c>
      <c r="K71" s="374" t="s">
        <v>313</v>
      </c>
      <c r="L71" s="145">
        <f>DNC</f>
        <v>17</v>
      </c>
      <c r="M71" s="358" t="s">
        <v>313</v>
      </c>
      <c r="N71" s="145">
        <f>DNC</f>
        <v>17</v>
      </c>
      <c r="O71" s="367" t="s">
        <v>313</v>
      </c>
      <c r="P71" s="145">
        <f>DNC</f>
        <v>17</v>
      </c>
      <c r="Q71" s="376" t="s">
        <v>313</v>
      </c>
      <c r="R71" s="145">
        <f>DNC</f>
        <v>17</v>
      </c>
      <c r="S71" s="384" t="s">
        <v>313</v>
      </c>
      <c r="T71" s="145">
        <f>DNC</f>
        <v>17</v>
      </c>
      <c r="U71" s="145">
        <v>17</v>
      </c>
      <c r="V71" s="376"/>
      <c r="W71" s="145">
        <v>17</v>
      </c>
      <c r="X71" s="376"/>
      <c r="Y71" s="145">
        <v>17</v>
      </c>
      <c r="Z71" s="376"/>
      <c r="AA71" s="46"/>
      <c r="AB71" s="374"/>
      <c r="AC71" s="319"/>
      <c r="AD71" s="223" t="str">
        <f>C71</f>
        <v>Barrie Campbell</v>
      </c>
      <c r="AE71" s="11" t="str">
        <f>D71</f>
        <v xml:space="preserve"> 02</v>
      </c>
      <c r="AF71" s="145">
        <v>17</v>
      </c>
      <c r="AG71" s="376"/>
      <c r="AH71" s="145">
        <v>17</v>
      </c>
      <c r="AI71" s="376"/>
      <c r="AJ71" s="145">
        <v>17</v>
      </c>
      <c r="AK71" s="358"/>
      <c r="AL71" s="145">
        <v>17</v>
      </c>
      <c r="AM71" s="328"/>
      <c r="AN71" s="145">
        <v>17</v>
      </c>
      <c r="AO71" s="367"/>
      <c r="AP71" s="145">
        <v>17</v>
      </c>
      <c r="AQ71" s="355"/>
      <c r="AR71" s="384">
        <v>3</v>
      </c>
      <c r="AS71" s="374"/>
      <c r="AT71" s="384">
        <v>10</v>
      </c>
      <c r="AU71" s="374"/>
      <c r="AV71" s="384">
        <v>3</v>
      </c>
      <c r="AW71" s="374"/>
      <c r="AX71" s="7"/>
      <c r="AY71" s="374"/>
      <c r="AZ71" s="11" t="str">
        <f>D71</f>
        <v xml:space="preserve"> 02</v>
      </c>
      <c r="BA71" s="1" t="str">
        <f>C71</f>
        <v>Barrie Campbell</v>
      </c>
      <c r="BB71" s="11" t="str">
        <f>D71</f>
        <v xml:space="preserve"> 02</v>
      </c>
      <c r="BC71" s="260">
        <v>6</v>
      </c>
      <c r="BD71" s="376"/>
      <c r="BE71" s="376">
        <v>7</v>
      </c>
      <c r="BF71" s="383"/>
      <c r="BG71" s="376">
        <v>5</v>
      </c>
      <c r="BH71" s="383"/>
      <c r="BI71" s="145">
        <v>17</v>
      </c>
      <c r="BJ71" s="374"/>
      <c r="BK71" s="145">
        <v>17</v>
      </c>
      <c r="BL71" s="374"/>
      <c r="BM71" s="145">
        <v>17</v>
      </c>
      <c r="BN71" s="374"/>
      <c r="BO71" s="374"/>
      <c r="BP71" s="367"/>
      <c r="BQ71" s="223"/>
      <c r="BR71" s="223"/>
      <c r="BS71" s="223"/>
      <c r="BT71" s="160"/>
      <c r="BW71" s="11" t="str">
        <f>AZ71</f>
        <v xml:space="preserve"> 02</v>
      </c>
      <c r="BX71" s="240" t="str">
        <f>BA71</f>
        <v>Barrie Campbell</v>
      </c>
      <c r="BY71" s="11" t="str">
        <f>BB71</f>
        <v xml:space="preserve"> 02</v>
      </c>
      <c r="BZ71" s="367"/>
      <c r="CA71" s="367"/>
      <c r="CB71" s="384"/>
      <c r="CC71" s="374"/>
      <c r="CD71" s="384"/>
      <c r="CE71" s="384"/>
      <c r="CF71" s="46"/>
      <c r="CG71" s="46"/>
      <c r="CH71" s="46"/>
      <c r="CI71" s="46"/>
      <c r="CJ71" s="46"/>
      <c r="CK71" s="358"/>
      <c r="CL71" s="376"/>
      <c r="CM71" s="384"/>
      <c r="CN71" s="223"/>
      <c r="CO71" s="223"/>
      <c r="CP71" s="223"/>
      <c r="CQ71" s="160"/>
      <c r="CT71" s="11" t="str">
        <f>BW71</f>
        <v xml:space="preserve"> 02</v>
      </c>
    </row>
    <row r="72" spans="1:104" ht="12.75" customHeight="1">
      <c r="A72" s="18">
        <v>22</v>
      </c>
      <c r="B72" s="7">
        <v>22</v>
      </c>
      <c r="C72" t="s">
        <v>239</v>
      </c>
      <c r="D72" s="19" t="s">
        <v>251</v>
      </c>
      <c r="E72" s="240">
        <f>SUM(I72:CQ72)</f>
        <v>353</v>
      </c>
      <c r="F72" s="240">
        <f>J72+L72+N72+P72+R72+T72+V72+X72+Z72+AB72+AG72+AI72+AK72+AM72+AO72+AQ72+AS72+AU72+AW72+AY72+BD72+BF72+BH72+BJ72+BL72+BN72+BP72+BR72+BT72+BV72+CA72+CC72+CE72+CG72+CI72+CK72+CM72+CO72+CQ72</f>
        <v>102</v>
      </c>
      <c r="G72" s="240">
        <f>E72-F72</f>
        <v>251</v>
      </c>
      <c r="I72" s="367" t="s">
        <v>313</v>
      </c>
      <c r="J72" s="145">
        <f>DNC</f>
        <v>17</v>
      </c>
      <c r="K72" s="367" t="s">
        <v>313</v>
      </c>
      <c r="L72" s="145">
        <f>DNC</f>
        <v>17</v>
      </c>
      <c r="M72" s="358" t="s">
        <v>313</v>
      </c>
      <c r="N72" s="145">
        <f>DNC</f>
        <v>17</v>
      </c>
      <c r="O72" s="374">
        <v>15</v>
      </c>
      <c r="P72" s="376"/>
      <c r="Q72" s="374">
        <v>13</v>
      </c>
      <c r="R72" s="376"/>
      <c r="S72" s="375">
        <v>5</v>
      </c>
      <c r="T72" s="375"/>
      <c r="U72" s="374" t="s">
        <v>313</v>
      </c>
      <c r="V72" s="145">
        <f>DNC</f>
        <v>17</v>
      </c>
      <c r="W72" s="374" t="s">
        <v>313</v>
      </c>
      <c r="X72" s="145">
        <f>DNC</f>
        <v>17</v>
      </c>
      <c r="Y72" s="384" t="s">
        <v>313</v>
      </c>
      <c r="Z72" s="145">
        <f>DNC</f>
        <v>17</v>
      </c>
      <c r="AA72" s="7"/>
      <c r="AB72" s="46"/>
      <c r="AC72" s="74"/>
      <c r="AD72" s="223" t="str">
        <f>C72</f>
        <v>John Faire</v>
      </c>
      <c r="AE72" s="11" t="str">
        <f>D72</f>
        <v xml:space="preserve"> 18</v>
      </c>
      <c r="AF72" s="145">
        <v>1</v>
      </c>
      <c r="AG72" s="376"/>
      <c r="AH72" s="145">
        <v>1</v>
      </c>
      <c r="AI72" s="376"/>
      <c r="AJ72" s="145">
        <v>12</v>
      </c>
      <c r="AK72" s="355"/>
      <c r="AL72" s="145">
        <v>17</v>
      </c>
      <c r="AM72" s="367"/>
      <c r="AN72" s="145">
        <v>17</v>
      </c>
      <c r="AO72" s="374"/>
      <c r="AP72" s="145">
        <v>17</v>
      </c>
      <c r="AQ72" s="367"/>
      <c r="AR72" s="145">
        <v>17</v>
      </c>
      <c r="AS72" s="374"/>
      <c r="AT72" s="145">
        <v>17</v>
      </c>
      <c r="AU72" s="374"/>
      <c r="AV72" s="145">
        <v>17</v>
      </c>
      <c r="AW72" s="374"/>
      <c r="AX72" s="376"/>
      <c r="AY72" s="376"/>
      <c r="AZ72" s="11" t="str">
        <f>D72</f>
        <v xml:space="preserve"> 18</v>
      </c>
      <c r="BA72" s="1" t="str">
        <f>C72</f>
        <v>John Faire</v>
      </c>
      <c r="BB72" s="11" t="str">
        <f>D72</f>
        <v xml:space="preserve"> 18</v>
      </c>
      <c r="BC72" s="145">
        <v>17</v>
      </c>
      <c r="BD72" s="376"/>
      <c r="BE72" s="145">
        <v>17</v>
      </c>
      <c r="BF72" s="376"/>
      <c r="BG72" s="145">
        <v>17</v>
      </c>
      <c r="BH72" s="376"/>
      <c r="BI72" s="145">
        <v>17</v>
      </c>
      <c r="BJ72" s="384"/>
      <c r="BK72" s="145">
        <v>17</v>
      </c>
      <c r="BL72" s="384"/>
      <c r="BM72" s="145">
        <v>17</v>
      </c>
      <c r="BN72" s="384"/>
      <c r="BO72" s="223"/>
      <c r="BP72" s="223"/>
      <c r="BQ72" s="223"/>
      <c r="BR72" s="223"/>
      <c r="BS72" s="282"/>
      <c r="BT72" s="160"/>
      <c r="BW72" s="11" t="str">
        <f>AZ72</f>
        <v xml:space="preserve"> 18</v>
      </c>
      <c r="BX72" s="240" t="str">
        <f>BA72</f>
        <v>John Faire</v>
      </c>
      <c r="BY72" s="11" t="str">
        <f>BB72</f>
        <v xml:space="preserve"> 18</v>
      </c>
      <c r="BZ72" s="328"/>
      <c r="CA72" s="328"/>
      <c r="CB72" s="367"/>
      <c r="CC72" s="324"/>
      <c r="CD72" s="367"/>
      <c r="CE72" s="376"/>
      <c r="CF72" s="374"/>
      <c r="CG72" s="374"/>
      <c r="CH72" s="358"/>
      <c r="CI72" s="367"/>
      <c r="CJ72" s="358"/>
      <c r="CK72" s="143"/>
      <c r="CL72" s="223"/>
      <c r="CM72" s="223"/>
      <c r="CN72" s="223"/>
      <c r="CO72" s="223"/>
      <c r="CP72" s="223"/>
      <c r="CQ72" s="160"/>
      <c r="CT72" s="11" t="str">
        <f>BW72</f>
        <v xml:space="preserve"> 18</v>
      </c>
    </row>
    <row r="73" spans="1:104" ht="13.5" customHeight="1">
      <c r="A73" s="18">
        <v>23</v>
      </c>
      <c r="B73" s="7">
        <v>23</v>
      </c>
      <c r="C73" s="165" t="s">
        <v>194</v>
      </c>
      <c r="D73" s="19" t="s">
        <v>229</v>
      </c>
      <c r="E73" s="240">
        <f>SUM(I73:CQ73)</f>
        <v>355</v>
      </c>
      <c r="F73" s="240">
        <f>J73+L73+N73+P73+R73+T73+V73+X73+Z73+AB73+AG73+AI73+AK73+AM73+AO73+AQ73+AS73+AU73+AW73+AY73+BD73+BF73+BH73+BJ73+BL73+BN73+BP73+BR73+BT73+BV73+CA73+CC73+CE73+CG73+CI73+CK73+CM73+CO73+CQ73</f>
        <v>102</v>
      </c>
      <c r="G73" s="240">
        <f>E73-F73</f>
        <v>253</v>
      </c>
      <c r="I73" s="374">
        <v>9</v>
      </c>
      <c r="J73" s="375"/>
      <c r="K73" s="374">
        <v>7</v>
      </c>
      <c r="L73" s="376"/>
      <c r="M73" s="374">
        <v>8</v>
      </c>
      <c r="N73" s="376"/>
      <c r="O73" s="374">
        <v>6</v>
      </c>
      <c r="P73" s="376"/>
      <c r="Q73" s="223">
        <v>8</v>
      </c>
      <c r="R73" s="223"/>
      <c r="S73" s="223">
        <v>11</v>
      </c>
      <c r="T73" s="223"/>
      <c r="U73" s="376" t="s">
        <v>313</v>
      </c>
      <c r="V73" s="145">
        <f>DNC</f>
        <v>17</v>
      </c>
      <c r="W73" s="376" t="s">
        <v>313</v>
      </c>
      <c r="X73" s="145">
        <f>DNC</f>
        <v>17</v>
      </c>
      <c r="Y73" s="376" t="s">
        <v>313</v>
      </c>
      <c r="Z73" s="145">
        <f>DNC</f>
        <v>17</v>
      </c>
      <c r="AA73" s="7"/>
      <c r="AB73" s="374"/>
      <c r="AC73" s="319"/>
      <c r="AD73" s="223" t="str">
        <f>C73</f>
        <v>Phil Ruddenklau</v>
      </c>
      <c r="AE73" s="11" t="str">
        <f>D73</f>
        <v xml:space="preserve"> 17</v>
      </c>
      <c r="AF73" s="376" t="s">
        <v>313</v>
      </c>
      <c r="AG73" s="145">
        <f>DNC</f>
        <v>17</v>
      </c>
      <c r="AH73" s="376" t="s">
        <v>313</v>
      </c>
      <c r="AI73" s="145">
        <f>DNC</f>
        <v>17</v>
      </c>
      <c r="AJ73" s="384" t="s">
        <v>313</v>
      </c>
      <c r="AK73" s="145">
        <f>DNC</f>
        <v>17</v>
      </c>
      <c r="AL73" s="145">
        <v>17</v>
      </c>
      <c r="AM73" s="328"/>
      <c r="AN73" s="145">
        <v>17</v>
      </c>
      <c r="AO73" s="374"/>
      <c r="AP73" s="145">
        <v>17</v>
      </c>
      <c r="AQ73" s="374"/>
      <c r="AR73" s="145">
        <v>17</v>
      </c>
      <c r="AS73" s="374"/>
      <c r="AT73" s="145">
        <v>17</v>
      </c>
      <c r="AU73" s="374"/>
      <c r="AV73" s="145">
        <v>17</v>
      </c>
      <c r="AW73" s="374"/>
      <c r="AX73" s="223"/>
      <c r="AY73" s="358"/>
      <c r="AZ73" s="11" t="str">
        <f>D73</f>
        <v xml:space="preserve"> 17</v>
      </c>
      <c r="BA73" s="1" t="str">
        <f>C73</f>
        <v>Phil Ruddenklau</v>
      </c>
      <c r="BB73" s="11" t="str">
        <f>D73</f>
        <v xml:space="preserve"> 17</v>
      </c>
      <c r="BC73" s="145">
        <v>17</v>
      </c>
      <c r="BD73" s="358"/>
      <c r="BE73" s="145">
        <v>17</v>
      </c>
      <c r="BF73" s="376"/>
      <c r="BG73" s="145">
        <v>17</v>
      </c>
      <c r="BH73" s="376"/>
      <c r="BI73" s="145">
        <v>17</v>
      </c>
      <c r="BJ73" s="384"/>
      <c r="BK73" s="145">
        <v>17</v>
      </c>
      <c r="BL73" s="384"/>
      <c r="BM73" s="145">
        <v>17</v>
      </c>
      <c r="BN73" s="384"/>
      <c r="BO73" s="374"/>
      <c r="BP73" s="374"/>
      <c r="BQ73" s="376"/>
      <c r="BR73" s="376"/>
      <c r="BS73" s="376"/>
      <c r="BT73" s="376"/>
      <c r="BW73" s="11" t="str">
        <f>AZ73</f>
        <v xml:space="preserve"> 17</v>
      </c>
      <c r="BX73" s="240" t="str">
        <f>BA73</f>
        <v>Phil Ruddenklau</v>
      </c>
      <c r="BY73" s="11" t="str">
        <f>BB73</f>
        <v xml:space="preserve"> 17</v>
      </c>
      <c r="BZ73" s="328"/>
      <c r="CA73" s="317"/>
      <c r="CB73" s="358"/>
      <c r="CC73" s="275"/>
      <c r="CD73" s="358"/>
      <c r="CE73" s="358"/>
      <c r="CF73" s="46"/>
      <c r="CG73" s="376"/>
      <c r="CH73" s="46"/>
      <c r="CI73" s="376"/>
      <c r="CJ73" s="46"/>
      <c r="CK73" s="358"/>
      <c r="CL73" s="223"/>
      <c r="CM73" s="223"/>
      <c r="CN73" s="223"/>
      <c r="CO73" s="223"/>
      <c r="CP73" s="223"/>
      <c r="CQ73" s="160"/>
      <c r="CT73" s="11" t="str">
        <f>BW73</f>
        <v xml:space="preserve"> 17</v>
      </c>
    </row>
    <row r="74" spans="1:104">
      <c r="A74" s="223">
        <v>24</v>
      </c>
      <c r="B74" s="7">
        <v>24</v>
      </c>
      <c r="C74" s="160" t="s">
        <v>191</v>
      </c>
      <c r="D74" s="196" t="s">
        <v>247</v>
      </c>
      <c r="E74" s="240">
        <f>SUM(I74:CQ74)</f>
        <v>366</v>
      </c>
      <c r="F74" s="240">
        <f>J74+L74+N74+P74+R74+T74+V74+X74+Z74+AB74+AG74+AI74+AK74+AM74+AO74+AQ74+AS74+AU74+AW74+AY74+BD74+BF74+BH74+BJ74+BL74+BN74+BP74+BR74+BT74+BV74+CA74+CC74+CE74+CG74+CI74+CK74+CM74+CO74+CQ74</f>
        <v>102</v>
      </c>
      <c r="G74" s="240">
        <f>E74-F74</f>
        <v>264</v>
      </c>
      <c r="I74" s="367">
        <v>11</v>
      </c>
      <c r="J74" s="376"/>
      <c r="K74" s="350">
        <v>10</v>
      </c>
      <c r="L74" s="376"/>
      <c r="M74" s="367">
        <v>10</v>
      </c>
      <c r="N74" s="376"/>
      <c r="O74" s="374" t="s">
        <v>313</v>
      </c>
      <c r="P74" s="145">
        <f>DNC</f>
        <v>17</v>
      </c>
      <c r="Q74" s="376" t="s">
        <v>313</v>
      </c>
      <c r="R74" s="145">
        <f>DNC</f>
        <v>17</v>
      </c>
      <c r="S74" s="376" t="s">
        <v>313</v>
      </c>
      <c r="T74" s="145">
        <f>DNC</f>
        <v>17</v>
      </c>
      <c r="U74" s="376">
        <v>9</v>
      </c>
      <c r="V74" s="375"/>
      <c r="W74" s="376">
        <v>15</v>
      </c>
      <c r="X74" s="367"/>
      <c r="Y74" s="376">
        <v>5</v>
      </c>
      <c r="Z74" s="358"/>
      <c r="AA74" s="376"/>
      <c r="AD74" s="377" t="str">
        <f>C74</f>
        <v>Richard Yates</v>
      </c>
      <c r="AE74" s="11" t="str">
        <f>D74</f>
        <v xml:space="preserve"> 55</v>
      </c>
      <c r="AF74" s="374" t="s">
        <v>313</v>
      </c>
      <c r="AG74" s="145">
        <f>DNC</f>
        <v>17</v>
      </c>
      <c r="AH74" s="374" t="s">
        <v>313</v>
      </c>
      <c r="AI74" s="145">
        <f>DNC</f>
        <v>17</v>
      </c>
      <c r="AJ74" s="384" t="s">
        <v>313</v>
      </c>
      <c r="AK74" s="145">
        <f>DNC</f>
        <v>17</v>
      </c>
      <c r="AL74" s="145">
        <v>17</v>
      </c>
      <c r="AM74" s="374"/>
      <c r="AN74" s="145">
        <v>17</v>
      </c>
      <c r="AO74" s="367"/>
      <c r="AP74" s="145">
        <v>17</v>
      </c>
      <c r="AQ74" s="355"/>
      <c r="AR74" s="145">
        <v>17</v>
      </c>
      <c r="AS74" s="374"/>
      <c r="AT74" s="145">
        <v>17</v>
      </c>
      <c r="AU74" s="374"/>
      <c r="AV74" s="145">
        <v>17</v>
      </c>
      <c r="AW74" s="374"/>
      <c r="AX74" s="176"/>
      <c r="AZ74" s="11" t="str">
        <f>D74</f>
        <v xml:space="preserve"> 55</v>
      </c>
      <c r="BA74" s="162" t="str">
        <f>C74</f>
        <v>Richard Yates</v>
      </c>
      <c r="BB74" s="11" t="str">
        <f>D74</f>
        <v xml:space="preserve"> 55</v>
      </c>
      <c r="BC74" s="145">
        <v>17</v>
      </c>
      <c r="BD74" s="376"/>
      <c r="BE74" s="145">
        <v>17</v>
      </c>
      <c r="BF74" s="376"/>
      <c r="BG74" s="145">
        <v>17</v>
      </c>
      <c r="BH74" s="376"/>
      <c r="BI74" s="145">
        <v>17</v>
      </c>
      <c r="BJ74" s="384"/>
      <c r="BK74" s="145">
        <v>17</v>
      </c>
      <c r="BL74" s="384"/>
      <c r="BM74" s="145">
        <v>17</v>
      </c>
      <c r="BN74" s="384"/>
      <c r="BO74" s="46"/>
      <c r="BP74" s="374"/>
      <c r="BQ74" s="46"/>
      <c r="BR74" s="367"/>
      <c r="BS74" s="46"/>
      <c r="BT74" s="374"/>
      <c r="BW74" s="11" t="str">
        <f>AZ74</f>
        <v xml:space="preserve"> 55</v>
      </c>
      <c r="BX74" s="240" t="str">
        <f>BA74</f>
        <v>Richard Yates</v>
      </c>
      <c r="BY74" s="11" t="str">
        <f>BB74</f>
        <v xml:space="preserve"> 55</v>
      </c>
      <c r="BZ74" s="374"/>
      <c r="CA74" s="374"/>
      <c r="CB74" s="374"/>
      <c r="CC74" s="328"/>
      <c r="CD74" s="374"/>
      <c r="CE74" s="143"/>
      <c r="CF74" s="376"/>
      <c r="CG74" s="376"/>
      <c r="CH74" s="367"/>
      <c r="CI74" s="374"/>
      <c r="CJ74" s="367"/>
      <c r="CK74" s="374"/>
      <c r="CL74" s="160"/>
      <c r="CM74" s="160"/>
      <c r="CN74" s="160"/>
      <c r="CO74" s="160"/>
      <c r="CP74" s="223"/>
      <c r="CQ74" s="160"/>
      <c r="CT74" s="11" t="str">
        <f>BW74</f>
        <v xml:space="preserve"> 55</v>
      </c>
    </row>
    <row r="75" spans="1:104">
      <c r="A75" s="249">
        <v>25</v>
      </c>
      <c r="B75" s="7">
        <v>25</v>
      </c>
      <c r="C75" s="160" t="s">
        <v>325</v>
      </c>
      <c r="D75" s="19" t="s">
        <v>326</v>
      </c>
      <c r="E75" s="263">
        <f>SUM(I75:CQ75)</f>
        <v>376</v>
      </c>
      <c r="F75" s="240">
        <f>J75+L75+N75+P75+R75+T75+V75+X75+Z75+AB75+AG75+AI75+AK75+AM75+AO75+AQ75+AS75+AU75+AW75+AY75+BD75+BF75+BH75+BJ75+BL75+BN75+BP75+BR75+BT75+BV75+CA75+CC75+CE75+CG75+CI75+CK75+CM75+CO75+CQ75</f>
        <v>102</v>
      </c>
      <c r="G75" s="240">
        <f>E75-F75</f>
        <v>274</v>
      </c>
      <c r="I75" s="374" t="s">
        <v>313</v>
      </c>
      <c r="J75" s="145">
        <f>DNC</f>
        <v>17</v>
      </c>
      <c r="K75" s="358" t="s">
        <v>313</v>
      </c>
      <c r="L75" s="145">
        <f>DNC</f>
        <v>17</v>
      </c>
      <c r="M75" s="374" t="s">
        <v>313</v>
      </c>
      <c r="N75" s="145">
        <f>DNC</f>
        <v>17</v>
      </c>
      <c r="O75" s="374" t="s">
        <v>313</v>
      </c>
      <c r="P75" s="145">
        <f>DNC</f>
        <v>17</v>
      </c>
      <c r="Q75" s="376" t="s">
        <v>313</v>
      </c>
      <c r="R75" s="145">
        <f>DNC</f>
        <v>17</v>
      </c>
      <c r="S75" s="384" t="s">
        <v>313</v>
      </c>
      <c r="T75" s="145">
        <f>DNC</f>
        <v>17</v>
      </c>
      <c r="U75" s="145">
        <v>17</v>
      </c>
      <c r="V75" s="374"/>
      <c r="W75" s="145">
        <v>17</v>
      </c>
      <c r="X75" s="374"/>
      <c r="Y75" s="145">
        <v>17</v>
      </c>
      <c r="Z75" s="358"/>
      <c r="AA75" s="46"/>
      <c r="AB75" s="374"/>
      <c r="AC75" s="319"/>
      <c r="AD75" s="223" t="str">
        <f>C75</f>
        <v>Peter Heays</v>
      </c>
      <c r="AE75" s="11" t="str">
        <f>D75</f>
        <v xml:space="preserve"> 88</v>
      </c>
      <c r="AF75" s="355">
        <v>4</v>
      </c>
      <c r="AG75" s="355"/>
      <c r="AH75" s="355">
        <v>11</v>
      </c>
      <c r="AI75" s="374"/>
      <c r="AJ75" s="355">
        <v>4</v>
      </c>
      <c r="AK75" s="367"/>
      <c r="AL75" s="145">
        <v>17</v>
      </c>
      <c r="AM75" s="328"/>
      <c r="AN75" s="145">
        <v>17</v>
      </c>
      <c r="AO75" s="374"/>
      <c r="AP75" s="145">
        <v>17</v>
      </c>
      <c r="AQ75" s="367"/>
      <c r="AR75" s="145">
        <v>17</v>
      </c>
      <c r="AS75" s="374"/>
      <c r="AT75" s="145">
        <v>17</v>
      </c>
      <c r="AU75" s="374"/>
      <c r="AV75" s="145">
        <v>17</v>
      </c>
      <c r="AW75" s="374"/>
      <c r="AX75" s="374"/>
      <c r="AY75" s="341"/>
      <c r="AZ75" s="11" t="str">
        <f>D75</f>
        <v xml:space="preserve"> 88</v>
      </c>
      <c r="BA75" s="162" t="str">
        <f>C75</f>
        <v>Peter Heays</v>
      </c>
      <c r="BB75" s="11" t="str">
        <f>D75</f>
        <v xml:space="preserve"> 88</v>
      </c>
      <c r="BC75" s="145">
        <v>17</v>
      </c>
      <c r="BD75" s="317"/>
      <c r="BE75" s="145">
        <v>17</v>
      </c>
      <c r="BF75" s="367"/>
      <c r="BG75" s="145">
        <v>17</v>
      </c>
      <c r="BH75" s="374"/>
      <c r="BI75" s="145">
        <v>17</v>
      </c>
      <c r="BJ75" s="384"/>
      <c r="BK75" s="145">
        <v>17</v>
      </c>
      <c r="BL75" s="384"/>
      <c r="BM75" s="145">
        <v>17</v>
      </c>
      <c r="BN75" s="384"/>
      <c r="BO75" s="374"/>
      <c r="BP75" s="374"/>
      <c r="BQ75" s="374"/>
      <c r="BR75" s="374"/>
      <c r="BS75" s="376"/>
      <c r="BT75" s="376"/>
      <c r="BW75" s="11" t="str">
        <f>AZ75</f>
        <v xml:space="preserve"> 88</v>
      </c>
      <c r="BX75" s="240" t="str">
        <f>BA75</f>
        <v>Peter Heays</v>
      </c>
      <c r="BY75" s="11" t="str">
        <f>BB75</f>
        <v xml:space="preserve"> 88</v>
      </c>
      <c r="BZ75" s="332"/>
      <c r="CA75" s="275"/>
      <c r="CB75" s="376"/>
      <c r="CC75" s="275"/>
      <c r="CD75" s="376"/>
      <c r="CE75" s="376"/>
      <c r="CF75" s="223"/>
      <c r="CG75" s="160"/>
      <c r="CH75" s="374"/>
      <c r="CI75" s="374"/>
      <c r="CJ75" s="374"/>
      <c r="CK75" s="374"/>
      <c r="CL75" s="374"/>
      <c r="CM75" s="376"/>
      <c r="CN75" s="374"/>
      <c r="CO75" s="374"/>
      <c r="CP75" s="223"/>
      <c r="CQ75" s="160"/>
      <c r="CT75" s="11" t="str">
        <f>BW75</f>
        <v xml:space="preserve"> 88</v>
      </c>
      <c r="CW75" s="165"/>
      <c r="CZ75" s="165"/>
    </row>
    <row r="76" spans="1:104">
      <c r="B76" s="7"/>
      <c r="C76" s="160" t="s">
        <v>54</v>
      </c>
      <c r="D76" s="19" t="s">
        <v>261</v>
      </c>
      <c r="E76" s="240">
        <f t="shared" ref="E76" si="2">SUM(I76:CQ76)</f>
        <v>0</v>
      </c>
      <c r="F76" s="240">
        <f t="shared" ref="F76" si="3">J76+L76+N76+P76+R76+T76+V76+X76+Z76+AB76+AG76+AI76+AK76+AM76+AO76+AQ76+AS76+AU76+AW76+AY76+BD76+BF76+BH76+BJ76+BL76+BN76+BP76+BR76+BT76+BV76+CA76+CC76+CE76+CG76+CI76+CK76+CM76+CO76+CQ76</f>
        <v>0</v>
      </c>
      <c r="G76" s="240">
        <f t="shared" ref="G76" si="4">E76-F76</f>
        <v>0</v>
      </c>
      <c r="I76" s="223"/>
      <c r="J76" s="223"/>
      <c r="K76" s="374"/>
      <c r="L76" s="374"/>
      <c r="M76" s="11"/>
      <c r="N76" s="223"/>
      <c r="O76" s="223"/>
      <c r="P76" s="223"/>
      <c r="Q76" s="223"/>
      <c r="R76" s="223"/>
      <c r="S76" s="223"/>
      <c r="T76" s="223"/>
      <c r="U76" s="223"/>
      <c r="V76" s="223"/>
      <c r="W76" s="374"/>
      <c r="X76" s="223"/>
      <c r="Y76" s="374"/>
      <c r="Z76" s="374"/>
      <c r="AA76" s="374"/>
      <c r="AB76" s="223"/>
      <c r="AC76" s="319"/>
      <c r="AD76" s="223" t="str">
        <f t="shared" ref="AD76" si="5">C76</f>
        <v>Allen Walbridge</v>
      </c>
      <c r="AE76" s="11" t="str">
        <f t="shared" ref="AE76" si="6">D76</f>
        <v>?</v>
      </c>
      <c r="AF76" s="374"/>
      <c r="AG76" s="374"/>
      <c r="AH76" s="374"/>
      <c r="AI76" s="223"/>
      <c r="AJ76" s="374"/>
      <c r="AK76" s="374"/>
      <c r="AL76" s="374"/>
      <c r="AM76" s="374"/>
      <c r="AN76" s="374"/>
      <c r="AO76" s="223"/>
      <c r="AP76" s="374"/>
      <c r="AQ76" s="374"/>
      <c r="AR76" s="374"/>
      <c r="AS76" s="374"/>
      <c r="AT76" s="374"/>
      <c r="AU76" s="374"/>
      <c r="AV76" s="374"/>
      <c r="AW76" s="374"/>
      <c r="AX76" s="7"/>
      <c r="AY76" s="367"/>
      <c r="AZ76" s="11" t="str">
        <f t="shared" ref="AZ76" si="7">D76</f>
        <v>?</v>
      </c>
      <c r="BA76" s="162" t="str">
        <f t="shared" ref="BA76" si="8">C76</f>
        <v>Allen Walbridge</v>
      </c>
      <c r="BB76" s="11" t="str">
        <f t="shared" ref="BB76" si="9">D76</f>
        <v>?</v>
      </c>
      <c r="BC76" s="324"/>
      <c r="BD76" s="324"/>
      <c r="BE76" s="324"/>
      <c r="BF76" s="374"/>
      <c r="BG76" s="324"/>
      <c r="BH76" s="374"/>
      <c r="BI76" s="317"/>
      <c r="BJ76" s="324"/>
      <c r="BK76" s="317"/>
      <c r="BL76" s="223"/>
      <c r="BM76" s="317"/>
      <c r="BN76" s="324"/>
      <c r="BO76" s="358"/>
      <c r="BP76" s="223"/>
      <c r="BQ76" s="223"/>
      <c r="BR76" s="223"/>
      <c r="BS76" s="223"/>
      <c r="BT76" s="160"/>
      <c r="BW76" s="11" t="str">
        <f t="shared" ref="BW76" si="10">AZ76</f>
        <v>?</v>
      </c>
      <c r="BX76" s="240" t="str">
        <f t="shared" ref="BX76" si="11">BA76</f>
        <v>Allen Walbridge</v>
      </c>
      <c r="BY76" s="11" t="str">
        <f t="shared" ref="BY76" si="12">BB76</f>
        <v>?</v>
      </c>
      <c r="BZ76" s="350"/>
      <c r="CA76" s="350"/>
      <c r="CB76" s="355"/>
      <c r="CC76" s="275"/>
      <c r="CD76" s="355"/>
      <c r="CE76" s="355"/>
      <c r="CF76" s="46"/>
      <c r="CG76" s="46"/>
      <c r="CH76" s="46"/>
      <c r="CI76" s="46"/>
      <c r="CJ76" s="46"/>
      <c r="CK76" s="46"/>
      <c r="CL76" s="223"/>
      <c r="CM76" s="223"/>
      <c r="CN76" s="223"/>
      <c r="CO76" s="223"/>
      <c r="CP76" s="223"/>
      <c r="CQ76" s="160"/>
      <c r="CT76" s="11" t="str">
        <f t="shared" ref="CT76" si="13">BW76</f>
        <v>?</v>
      </c>
    </row>
    <row r="77" spans="1:104" ht="12.75" customHeight="1">
      <c r="A77" s="223"/>
      <c r="B77" s="7"/>
      <c r="C77" s="165" t="s">
        <v>234</v>
      </c>
      <c r="D77" s="19" t="s">
        <v>124</v>
      </c>
      <c r="E77" s="377">
        <f t="shared" ref="E77" si="14">SUM(I77:CQ77)</f>
        <v>0</v>
      </c>
      <c r="F77" s="377">
        <f t="shared" ref="F77" si="15">J77+L77+N77+P77+R77+T77+V77+X77+Z77+AB77+AG77+AI77+AK77+AM77+AO77+AQ77+AS77+AU77+AW77+AY77+BD77+BF77+BH77+BJ77+BL77+BN77+BP77+BR77+BT77+BV77+CA77+CC77+CE77+CG77+CI77+CK77+CM77+CO77+CQ77</f>
        <v>0</v>
      </c>
      <c r="G77" s="377">
        <f t="shared" ref="G77" si="16">E77-F77</f>
        <v>0</v>
      </c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6"/>
      <c r="U77" s="367"/>
      <c r="V77" s="367"/>
      <c r="W77" s="367"/>
      <c r="X77" s="366"/>
      <c r="Y77" s="367"/>
      <c r="Z77" s="223"/>
      <c r="AA77" s="223"/>
      <c r="AB77" s="176"/>
      <c r="AC77" s="176"/>
      <c r="AD77" s="223" t="str">
        <f t="shared" ref="AD77" si="17">C77</f>
        <v>Bob Blakey</v>
      </c>
      <c r="AE77" s="11" t="str">
        <f t="shared" ref="AE77" si="18">D77</f>
        <v>B</v>
      </c>
      <c r="AF77" s="367"/>
      <c r="AG77" s="367"/>
      <c r="AH77" s="367"/>
      <c r="AI77" s="366"/>
      <c r="AJ77" s="367"/>
      <c r="AK77" s="366"/>
      <c r="AL77" s="341"/>
      <c r="AM77" s="328"/>
      <c r="AN77" s="341"/>
      <c r="AO77" s="223"/>
      <c r="AP77" s="328"/>
      <c r="AQ77" s="367"/>
      <c r="AR77" s="374"/>
      <c r="AS77" s="374"/>
      <c r="AT77" s="374"/>
      <c r="AU77" s="223"/>
      <c r="AV77" s="374"/>
      <c r="AW77" s="374"/>
      <c r="AX77" s="7"/>
      <c r="AY77" s="7"/>
      <c r="AZ77" s="11" t="str">
        <f t="shared" ref="AZ77" si="19">D77</f>
        <v>B</v>
      </c>
      <c r="BA77" s="162" t="str">
        <f t="shared" ref="BA77" si="20">C77</f>
        <v>Bob Blakey</v>
      </c>
      <c r="BB77" s="11" t="str">
        <f t="shared" ref="BB77" si="21">D77</f>
        <v>B</v>
      </c>
      <c r="BC77" s="322"/>
      <c r="BD77" s="288"/>
      <c r="BE77" s="322"/>
      <c r="BF77" s="366"/>
      <c r="BG77" s="322"/>
      <c r="BH77" s="366"/>
      <c r="BI77" s="355"/>
      <c r="BJ77" s="355"/>
      <c r="BK77" s="355"/>
      <c r="BL77" s="223"/>
      <c r="BM77" s="355"/>
      <c r="BN77" s="355"/>
      <c r="BO77" s="367"/>
      <c r="BP77" s="367"/>
      <c r="BQ77" s="367"/>
      <c r="BR77" s="367"/>
      <c r="BS77" s="367"/>
      <c r="BT77" s="367"/>
      <c r="BW77" s="11" t="str">
        <f t="shared" ref="BW77" si="22">AZ77</f>
        <v>B</v>
      </c>
      <c r="BX77" s="240" t="str">
        <f t="shared" ref="BX77" si="23">BA77</f>
        <v>Bob Blakey</v>
      </c>
      <c r="BY77" s="11" t="str">
        <f t="shared" ref="BY77" si="24">BB77</f>
        <v>B</v>
      </c>
      <c r="BZ77" s="317"/>
      <c r="CA77" s="317"/>
      <c r="CB77" s="358"/>
      <c r="CC77" s="275"/>
      <c r="CD77" s="358"/>
      <c r="CE77" s="358"/>
      <c r="CF77" s="367"/>
      <c r="CG77" s="355"/>
      <c r="CH77" s="367"/>
      <c r="CI77" s="355"/>
      <c r="CJ77" s="367"/>
      <c r="CK77" s="355"/>
      <c r="CL77" s="46"/>
      <c r="CM77" s="367"/>
      <c r="CN77" s="46"/>
      <c r="CO77" s="367"/>
      <c r="CP77" s="46"/>
      <c r="CQ77" s="367"/>
      <c r="CT77" s="11" t="str">
        <f t="shared" ref="CT77" si="25">BW77</f>
        <v>B</v>
      </c>
    </row>
    <row r="78" spans="1:104">
      <c r="A78" s="223"/>
      <c r="B78" s="7"/>
      <c r="C78" t="s">
        <v>201</v>
      </c>
      <c r="D78" s="19" t="s">
        <v>278</v>
      </c>
      <c r="E78" s="240">
        <f t="shared" ref="E78" si="26">SUM(I78:CQ78)</f>
        <v>0</v>
      </c>
      <c r="F78" s="240">
        <f t="shared" ref="F78" si="27">J78+L78+N78+P78+R78+T78+V78+X78+Z78+AB78+AG78+AI78+AK78+AM78+AO78+AQ78+AS78+AU78+AW78+AY78+BD78+BF78+BH78+BJ78+BL78+BN78+BP78+BR78+BT78+BV78+CA78+CC78+CE78+CG78+CI78+CK78+CM78+CO78+CQ78</f>
        <v>0</v>
      </c>
      <c r="G78" s="240">
        <f t="shared" ref="G78" si="28">E78-F78</f>
        <v>0</v>
      </c>
      <c r="I78" s="223"/>
      <c r="J78" s="223"/>
      <c r="K78" s="223"/>
      <c r="L78" s="223"/>
      <c r="M78" s="223"/>
      <c r="N78" s="223"/>
      <c r="O78" s="223"/>
      <c r="P78" s="355"/>
      <c r="Q78" s="355"/>
      <c r="R78" s="355"/>
      <c r="S78" s="355"/>
      <c r="T78" s="355"/>
      <c r="U78" s="324"/>
      <c r="V78" s="324"/>
      <c r="W78" s="324"/>
      <c r="X78" s="324"/>
      <c r="Y78" s="324"/>
      <c r="Z78" s="355"/>
      <c r="AA78" s="7"/>
      <c r="AB78" s="46"/>
      <c r="AC78" s="74"/>
      <c r="AD78" s="356" t="str">
        <f t="shared" ref="AD78" si="29">C78</f>
        <v>Robert Ross</v>
      </c>
      <c r="AE78" s="11" t="str">
        <f t="shared" ref="AE78" si="30">D78</f>
        <v xml:space="preserve"> 53</v>
      </c>
      <c r="AF78" s="341"/>
      <c r="AG78" s="341"/>
      <c r="AH78" s="341"/>
      <c r="AI78" s="355"/>
      <c r="AJ78" s="324"/>
      <c r="AK78" s="349"/>
      <c r="AL78" s="350"/>
      <c r="AM78" s="350"/>
      <c r="AN78" s="350"/>
      <c r="AO78" s="354"/>
      <c r="AP78" s="350"/>
      <c r="AQ78" s="354"/>
      <c r="AR78" s="374"/>
      <c r="AS78" s="374"/>
      <c r="AT78" s="374"/>
      <c r="AU78" s="374"/>
      <c r="AV78" s="374"/>
      <c r="AW78" s="374"/>
      <c r="AX78" s="374"/>
      <c r="AY78" s="324"/>
      <c r="AZ78" s="11" t="str">
        <f t="shared" ref="AZ78" si="31">D78</f>
        <v xml:space="preserve"> 53</v>
      </c>
      <c r="BA78" s="193" t="str">
        <f t="shared" ref="BA78" si="32">C78</f>
        <v>Robert Ross</v>
      </c>
      <c r="BB78" s="11" t="str">
        <f t="shared" ref="BB78" si="33">D78</f>
        <v xml:space="preserve"> 53</v>
      </c>
      <c r="BC78" s="350"/>
      <c r="BD78" s="350"/>
      <c r="BE78" s="324"/>
      <c r="BF78" s="354"/>
      <c r="BG78" s="324"/>
      <c r="BH78" s="354"/>
      <c r="BI78" s="46"/>
      <c r="BJ78" s="46"/>
      <c r="BK78" s="46"/>
      <c r="BL78" s="357"/>
      <c r="BM78" s="46"/>
      <c r="BN78" s="47"/>
      <c r="BO78" s="46"/>
      <c r="BP78" s="152"/>
      <c r="BQ78" s="46"/>
      <c r="BR78" s="47"/>
      <c r="BS78" s="356"/>
      <c r="BW78" s="11" t="str">
        <f t="shared" ref="BW78" si="34">AZ78</f>
        <v xml:space="preserve"> 53</v>
      </c>
      <c r="BX78" s="240" t="str">
        <f t="shared" ref="BX78" si="35">BA78</f>
        <v>Robert Ross</v>
      </c>
      <c r="BY78" s="11" t="str">
        <f t="shared" ref="BY78" si="36">BB78</f>
        <v xml:space="preserve"> 53</v>
      </c>
      <c r="BZ78" s="355"/>
      <c r="CA78" s="355"/>
      <c r="CB78" s="309"/>
      <c r="CC78" s="275"/>
      <c r="CD78" s="46"/>
      <c r="CE78" s="46"/>
      <c r="CF78" s="46"/>
      <c r="CG78" s="46"/>
      <c r="CH78" s="46"/>
      <c r="CI78" s="357"/>
      <c r="CJ78" s="46"/>
      <c r="CK78" s="47"/>
      <c r="CL78" s="46"/>
      <c r="CM78" s="152"/>
      <c r="CN78" s="46"/>
      <c r="CO78" s="47"/>
      <c r="CP78" s="356"/>
      <c r="CT78" s="11" t="str">
        <f t="shared" ref="CT78" si="37">BW78</f>
        <v xml:space="preserve"> 53</v>
      </c>
    </row>
    <row r="79" spans="1:104">
      <c r="B79" s="7"/>
      <c r="C79" s="21" t="s">
        <v>31</v>
      </c>
      <c r="D79" s="19" t="s">
        <v>243</v>
      </c>
      <c r="E79" s="318">
        <f t="shared" ref="E79" si="38">SUM(I79:CQ79)</f>
        <v>0</v>
      </c>
      <c r="F79" s="318">
        <f t="shared" ref="F79" si="39">J79+L79+N79+P79+R79+T79+V79+X79+Z79+AB79+AG79+AI79+AK79+AM79+AO79+AQ79+AS79+AU79+AW79+AY79+BD79+BF79+BH79+BJ79+BL79+BN79+BP79+BR79+BT79+BV79+CA79+CC79+CE79+CG79+CI79+CK79+CM79+CO79+CQ79</f>
        <v>0</v>
      </c>
      <c r="G79" s="318">
        <f t="shared" ref="G79" si="40">E79-F79</f>
        <v>0</v>
      </c>
      <c r="I79" s="223"/>
      <c r="J79" s="223"/>
      <c r="K79" s="261"/>
      <c r="L79" s="350"/>
      <c r="M79" s="223"/>
      <c r="N79" s="350"/>
      <c r="O79" s="350"/>
      <c r="P79" s="350"/>
      <c r="Q79" s="350"/>
      <c r="R79" s="350"/>
      <c r="S79" s="350"/>
      <c r="T79" s="350"/>
      <c r="U79" s="223"/>
      <c r="V79" s="223"/>
      <c r="W79" s="18"/>
      <c r="X79" s="223"/>
      <c r="Y79" s="223"/>
      <c r="Z79" s="223"/>
      <c r="AA79" s="317"/>
      <c r="AB79" s="317"/>
      <c r="AC79" s="176"/>
      <c r="AD79" s="223" t="str">
        <f t="shared" ref="AD79" si="41">C79</f>
        <v>Wayne Williamson</v>
      </c>
      <c r="AE79" s="11" t="str">
        <f t="shared" ref="AE79" si="42">D79</f>
        <v xml:space="preserve"> 57</v>
      </c>
      <c r="AF79" s="223"/>
      <c r="AG79" s="223"/>
      <c r="AH79" s="317"/>
      <c r="AI79" s="223"/>
      <c r="AJ79" s="211"/>
      <c r="AK79" s="211"/>
      <c r="AL79" s="328"/>
      <c r="AM79" s="328"/>
      <c r="AN79" s="328"/>
      <c r="AO79" s="328"/>
      <c r="AP79" s="328"/>
      <c r="AQ79" s="328"/>
      <c r="AR79" s="374"/>
      <c r="AS79" s="374"/>
      <c r="AT79" s="374"/>
      <c r="AU79" s="374"/>
      <c r="AV79" s="374"/>
      <c r="AW79" s="374"/>
      <c r="AX79" s="374"/>
      <c r="AY79" s="211"/>
      <c r="AZ79" s="11" t="str">
        <f t="shared" ref="AZ79" si="43">D79</f>
        <v xml:space="preserve"> 57</v>
      </c>
      <c r="BA79" s="1" t="str">
        <f t="shared" ref="BA79" si="44">C79</f>
        <v>Wayne Williamson</v>
      </c>
      <c r="BB79" s="11" t="str">
        <f t="shared" ref="BB79" si="45">D79</f>
        <v xml:space="preserve"> 57</v>
      </c>
      <c r="BC79" s="211"/>
      <c r="BD79" s="211"/>
      <c r="BE79" s="211"/>
      <c r="BF79" s="211"/>
      <c r="BG79" s="317"/>
      <c r="BH79" s="317"/>
      <c r="BI79" s="317"/>
      <c r="BJ79" s="317"/>
      <c r="BK79" s="317"/>
      <c r="BL79" s="223"/>
      <c r="BM79" s="317"/>
      <c r="BN79" s="317"/>
      <c r="BO79" s="317"/>
      <c r="BP79" s="317"/>
      <c r="BQ79" s="317"/>
      <c r="BR79" s="317"/>
      <c r="BS79" s="223"/>
      <c r="BT79" s="160"/>
      <c r="BW79" s="11" t="str">
        <f t="shared" ref="BW79" si="46">AZ79</f>
        <v xml:space="preserve"> 57</v>
      </c>
      <c r="BX79" s="240" t="str">
        <f t="shared" ref="BX79" si="47">BA79</f>
        <v>Wayne Williamson</v>
      </c>
      <c r="BY79" s="11" t="str">
        <f t="shared" ref="BY79" si="48">BB79</f>
        <v xml:space="preserve"> 57</v>
      </c>
      <c r="BZ79" s="241"/>
      <c r="CA79" s="241"/>
      <c r="CB79" s="241"/>
      <c r="CC79" s="241"/>
      <c r="CD79" s="317"/>
      <c r="CE79" s="317"/>
      <c r="CF79" s="317"/>
      <c r="CG79" s="317"/>
      <c r="CH79" s="223"/>
      <c r="CI79" s="223"/>
      <c r="CJ79" s="223"/>
      <c r="CK79" s="223"/>
      <c r="CL79" s="317"/>
      <c r="CM79" s="143"/>
      <c r="CN79" s="317"/>
      <c r="CO79" s="317"/>
      <c r="CP79" s="223"/>
      <c r="CQ79" s="160"/>
      <c r="CT79" s="11" t="str">
        <f t="shared" ref="CT79" si="49">BW79</f>
        <v xml:space="preserve"> 57</v>
      </c>
    </row>
    <row r="80" spans="1:104">
      <c r="AL80" s="176"/>
      <c r="AM80" s="176"/>
      <c r="AN80" s="176"/>
      <c r="AO80" s="176"/>
      <c r="AP80" s="176"/>
      <c r="AQ80" s="176"/>
      <c r="BS80" s="238"/>
      <c r="BX80" s="240"/>
      <c r="BY80" s="240"/>
      <c r="CP80" s="240"/>
    </row>
    <row r="81" spans="71:71">
      <c r="BS81" s="238"/>
    </row>
    <row r="82" spans="71:71">
      <c r="BS82" s="238"/>
    </row>
    <row r="83" spans="71:71">
      <c r="BS83" s="238"/>
    </row>
    <row r="84" spans="71:71">
      <c r="BS84" s="238"/>
    </row>
    <row r="85" spans="71:71">
      <c r="BS85" s="238"/>
    </row>
    <row r="86" spans="71:71">
      <c r="BS86" s="238"/>
    </row>
    <row r="87" spans="71:71">
      <c r="BS87" s="238"/>
    </row>
    <row r="88" spans="71:71">
      <c r="BS88" s="238"/>
    </row>
    <row r="89" spans="71:71">
      <c r="BS89" s="238"/>
    </row>
    <row r="90" spans="71:71">
      <c r="BS90" s="238"/>
    </row>
    <row r="91" spans="71:71">
      <c r="BS91" s="238"/>
    </row>
    <row r="92" spans="71:71">
      <c r="BS92" s="238"/>
    </row>
  </sheetData>
  <sortState ref="B51:DC75">
    <sortCondition ref="G51:G75"/>
    <sortCondition ref="C51:C75"/>
  </sortState>
  <mergeCells count="71">
    <mergeCell ref="AV50:AY50"/>
    <mergeCell ref="BO48:BP48"/>
    <mergeCell ref="BI48:BJ48"/>
    <mergeCell ref="AJ50:AM50"/>
    <mergeCell ref="AR50:AU50"/>
    <mergeCell ref="AN50:AQ50"/>
    <mergeCell ref="AR48:AS48"/>
    <mergeCell ref="BG48:BH48"/>
    <mergeCell ref="BI47:BN47"/>
    <mergeCell ref="BO47:BT47"/>
    <mergeCell ref="AF48:AG48"/>
    <mergeCell ref="AH48:AI48"/>
    <mergeCell ref="AJ48:AK48"/>
    <mergeCell ref="AL48:AM48"/>
    <mergeCell ref="AN48:AO48"/>
    <mergeCell ref="AP48:AQ48"/>
    <mergeCell ref="BS48:BT48"/>
    <mergeCell ref="BQ48:BR48"/>
    <mergeCell ref="AT48:AU48"/>
    <mergeCell ref="BK48:BL48"/>
    <mergeCell ref="BM48:BN48"/>
    <mergeCell ref="AV48:AW48"/>
    <mergeCell ref="BC48:BD48"/>
    <mergeCell ref="BE48:BF48"/>
    <mergeCell ref="U47:Z47"/>
    <mergeCell ref="AF47:AK47"/>
    <mergeCell ref="AL47:AQ47"/>
    <mergeCell ref="AR47:AW47"/>
    <mergeCell ref="BC47:BH47"/>
    <mergeCell ref="E9:G9"/>
    <mergeCell ref="AG9:AN9"/>
    <mergeCell ref="BM10:BO10"/>
    <mergeCell ref="BM9:BT9"/>
    <mergeCell ref="E47:G47"/>
    <mergeCell ref="AG10:AI10"/>
    <mergeCell ref="AL10:AN10"/>
    <mergeCell ref="AQ9:AX9"/>
    <mergeCell ref="BC9:BJ9"/>
    <mergeCell ref="BR10:BT10"/>
    <mergeCell ref="AV10:AX10"/>
    <mergeCell ref="BC10:BE10"/>
    <mergeCell ref="BH10:BJ10"/>
    <mergeCell ref="AQ10:AS10"/>
    <mergeCell ref="I47:N47"/>
    <mergeCell ref="O47:T47"/>
    <mergeCell ref="AF50:AI50"/>
    <mergeCell ref="I50:L50"/>
    <mergeCell ref="U48:V48"/>
    <mergeCell ref="W48:X48"/>
    <mergeCell ref="Q48:R48"/>
    <mergeCell ref="S48:T48"/>
    <mergeCell ref="Q50:T50"/>
    <mergeCell ref="M50:P50"/>
    <mergeCell ref="Y48:Z48"/>
    <mergeCell ref="I48:J48"/>
    <mergeCell ref="K48:L48"/>
    <mergeCell ref="M48:N48"/>
    <mergeCell ref="O48:P48"/>
    <mergeCell ref="Y50:AB50"/>
    <mergeCell ref="BZ47:CE47"/>
    <mergeCell ref="CF47:CK47"/>
    <mergeCell ref="CL47:CQ47"/>
    <mergeCell ref="BZ48:CA48"/>
    <mergeCell ref="CB48:CC48"/>
    <mergeCell ref="CD48:CE48"/>
    <mergeCell ref="CF48:CG48"/>
    <mergeCell ref="CH48:CI48"/>
    <mergeCell ref="CJ48:CK48"/>
    <mergeCell ref="CL48:CM48"/>
    <mergeCell ref="CN48:CO48"/>
    <mergeCell ref="CP48:CQ48"/>
  </mergeCells>
  <pageMargins left="0.25" right="0.25" top="0.75" bottom="0.75" header="0.3" footer="0.3"/>
  <pageSetup scale="49" fitToWidth="0" orientation="landscape" r:id="rId1"/>
  <ignoredErrors>
    <ignoredError sqref="D91:D184 BY80 AE83 AE82 AE84:AE86 AE87 AE80 AE81 D87:D90 D86 D13:D38 D84 D85 D40:D43 D82 D83 D81 D80 D79 D76:D78 D51:D7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8" sqref="M38"/>
    </sheetView>
  </sheetViews>
  <sheetFormatPr defaultRowHeight="12.75"/>
  <sheetData>
    <row r="1" spans="1:1">
      <c r="A1" s="160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MARK FOY RESULTS</vt:lpstr>
      <vt:lpstr>Jan</vt:lpstr>
      <vt:lpstr>Feb</vt:lpstr>
      <vt:lpstr>Mar</vt:lpstr>
      <vt:lpstr>OVERALL</vt:lpstr>
      <vt:lpstr>Scratch</vt:lpstr>
      <vt:lpstr>...</vt:lpstr>
      <vt:lpstr>mstr</vt:lpstr>
      <vt:lpstr>... ..</vt:lpstr>
      <vt:lpstr>&gt;&gt;&gt;</vt:lpstr>
      <vt:lpstr>. . . mark foy start times</vt:lpstr>
      <vt:lpstr>DNC</vt:lpstr>
      <vt:lpstr>'MARK FOY RESULTS'!Print_Area</vt:lpstr>
    </vt:vector>
  </TitlesOfParts>
  <Company>Go for Golf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Paul</dc:creator>
  <cp:lastModifiedBy>User</cp:lastModifiedBy>
  <cp:lastPrinted>2020-03-22T04:48:49Z</cp:lastPrinted>
  <dcterms:created xsi:type="dcterms:W3CDTF">2004-12-20T07:31:15Z</dcterms:created>
  <dcterms:modified xsi:type="dcterms:W3CDTF">2020-03-22T04:49:24Z</dcterms:modified>
</cp:coreProperties>
</file>